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filterPrivacy="1" showInkAnnotation="0" defaultThemeVersion="124226"/>
  <bookViews>
    <workbookView xWindow="-1335" yWindow="930" windowWidth="24240" windowHeight="5865" tabRatio="894" activeTab="1"/>
  </bookViews>
  <sheets>
    <sheet name="予約申込書" sheetId="25" r:id="rId1"/>
    <sheet name="使い方" sheetId="27" r:id="rId2"/>
    <sheet name="出力様式" sheetId="26" state="hidden" r:id="rId3"/>
    <sheet name="受診資格一括確認" sheetId="5" state="hidden" r:id="rId4"/>
  </sheets>
  <calcPr calcId="125725"/>
</workbook>
</file>

<file path=xl/calcChain.xml><?xml version="1.0" encoding="utf-8"?>
<calcChain xmlns="http://schemas.openxmlformats.org/spreadsheetml/2006/main">
  <c r="M34" i="26"/>
  <c r="N34"/>
  <c r="N33"/>
  <c r="N32"/>
  <c r="D221"/>
  <c r="D217"/>
  <c r="D210"/>
  <c r="D206"/>
  <c r="D202"/>
  <c r="D198"/>
  <c r="D194"/>
  <c r="D187"/>
  <c r="D183"/>
  <c r="D179"/>
  <c r="D175"/>
  <c r="D171"/>
  <c r="D164"/>
  <c r="D160"/>
  <c r="D156"/>
  <c r="D152"/>
  <c r="D148"/>
  <c r="D141"/>
  <c r="D137"/>
  <c r="D133"/>
  <c r="D129"/>
  <c r="D125"/>
  <c r="D118"/>
  <c r="D114"/>
  <c r="D110"/>
  <c r="D106"/>
  <c r="D102"/>
  <c r="D94"/>
  <c r="D90"/>
  <c r="D86"/>
  <c r="D82"/>
  <c r="D78"/>
  <c r="D70"/>
  <c r="D66"/>
  <c r="D62"/>
  <c r="D58"/>
  <c r="D54"/>
  <c r="D47"/>
  <c r="D43"/>
  <c r="J115"/>
  <c r="J111"/>
  <c r="J107"/>
  <c r="J103"/>
  <c r="J99"/>
  <c r="J91"/>
  <c r="J87"/>
  <c r="J83"/>
  <c r="J79"/>
  <c r="J75"/>
  <c r="J67"/>
  <c r="J63"/>
  <c r="J59"/>
  <c r="J55"/>
  <c r="J51"/>
  <c r="M33" l="1"/>
  <c r="M32"/>
  <c r="J34"/>
  <c r="J33"/>
  <c r="J32"/>
  <c r="M29"/>
  <c r="M28"/>
  <c r="J29"/>
  <c r="J28"/>
  <c r="E32"/>
  <c r="E8"/>
  <c r="E31"/>
  <c r="E7"/>
  <c r="E30"/>
  <c r="E6"/>
  <c r="E29"/>
  <c r="E5"/>
  <c r="E27"/>
  <c r="E4"/>
  <c r="E26"/>
  <c r="E3"/>
  <c r="E25"/>
  <c r="E2"/>
  <c r="E20"/>
  <c r="E19"/>
  <c r="E18"/>
  <c r="E17"/>
  <c r="E16"/>
  <c r="E14"/>
  <c r="E13"/>
  <c r="E12"/>
  <c r="E11"/>
  <c r="E10"/>
  <c r="O220"/>
  <c r="J220"/>
  <c r="G220"/>
  <c r="O219"/>
  <c r="J219"/>
  <c r="G219"/>
  <c r="D219"/>
  <c r="O218"/>
  <c r="J218"/>
  <c r="G218"/>
  <c r="D218"/>
  <c r="O216"/>
  <c r="O215"/>
  <c r="O214"/>
  <c r="J216"/>
  <c r="J215"/>
  <c r="J214"/>
  <c r="G216"/>
  <c r="G215"/>
  <c r="G214"/>
  <c r="D215"/>
  <c r="D214"/>
  <c r="O209"/>
  <c r="J209"/>
  <c r="G209"/>
  <c r="O208"/>
  <c r="J208"/>
  <c r="G208"/>
  <c r="D208"/>
  <c r="O207"/>
  <c r="J207"/>
  <c r="G207"/>
  <c r="D207"/>
  <c r="O205"/>
  <c r="J205"/>
  <c r="G205"/>
  <c r="O204"/>
  <c r="J204"/>
  <c r="G204"/>
  <c r="D204"/>
  <c r="O203"/>
  <c r="J203"/>
  <c r="G203"/>
  <c r="D203"/>
  <c r="O201"/>
  <c r="J201"/>
  <c r="G201"/>
  <c r="O200"/>
  <c r="J200"/>
  <c r="G200"/>
  <c r="D200"/>
  <c r="O199"/>
  <c r="J199"/>
  <c r="G199"/>
  <c r="D199"/>
  <c r="O197"/>
  <c r="J197"/>
  <c r="G197"/>
  <c r="O196"/>
  <c r="J196"/>
  <c r="G196"/>
  <c r="D196"/>
  <c r="O195"/>
  <c r="J195"/>
  <c r="G195"/>
  <c r="D195"/>
  <c r="O193"/>
  <c r="O192"/>
  <c r="O191"/>
  <c r="J193"/>
  <c r="J192"/>
  <c r="J191"/>
  <c r="G193"/>
  <c r="G192"/>
  <c r="G191"/>
  <c r="D192"/>
  <c r="D191"/>
  <c r="O186"/>
  <c r="J186"/>
  <c r="G186"/>
  <c r="O185"/>
  <c r="J185"/>
  <c r="G185"/>
  <c r="D185"/>
  <c r="O184"/>
  <c r="J184"/>
  <c r="G184"/>
  <c r="D184"/>
  <c r="O182"/>
  <c r="J182"/>
  <c r="G182"/>
  <c r="O181"/>
  <c r="J181"/>
  <c r="G181"/>
  <c r="D181"/>
  <c r="O180"/>
  <c r="J180"/>
  <c r="G180"/>
  <c r="D180"/>
  <c r="O178"/>
  <c r="J178"/>
  <c r="G178"/>
  <c r="O177"/>
  <c r="J177"/>
  <c r="G177"/>
  <c r="D177"/>
  <c r="O176"/>
  <c r="J176"/>
  <c r="G176"/>
  <c r="D176"/>
  <c r="O174"/>
  <c r="J174"/>
  <c r="G174"/>
  <c r="O173"/>
  <c r="J173"/>
  <c r="G173"/>
  <c r="D173"/>
  <c r="O172"/>
  <c r="J172"/>
  <c r="G172"/>
  <c r="D172"/>
  <c r="O170"/>
  <c r="O169"/>
  <c r="O168"/>
  <c r="J170"/>
  <c r="J169"/>
  <c r="J168"/>
  <c r="G170"/>
  <c r="G169"/>
  <c r="G168"/>
  <c r="D169"/>
  <c r="D168"/>
  <c r="O163"/>
  <c r="J163"/>
  <c r="G163"/>
  <c r="O162"/>
  <c r="J162"/>
  <c r="G162"/>
  <c r="D162"/>
  <c r="O161"/>
  <c r="J161"/>
  <c r="G161"/>
  <c r="D161"/>
  <c r="O159"/>
  <c r="J159"/>
  <c r="G159"/>
  <c r="O158"/>
  <c r="J158"/>
  <c r="G158"/>
  <c r="D158"/>
  <c r="O157"/>
  <c r="J157"/>
  <c r="G157"/>
  <c r="D157"/>
  <c r="O155"/>
  <c r="J155"/>
  <c r="G155"/>
  <c r="O154"/>
  <c r="J154"/>
  <c r="G154"/>
  <c r="D154"/>
  <c r="O153"/>
  <c r="J153"/>
  <c r="G153"/>
  <c r="D153"/>
  <c r="O151"/>
  <c r="J151"/>
  <c r="G151"/>
  <c r="O150"/>
  <c r="J150"/>
  <c r="G150"/>
  <c r="D150"/>
  <c r="O149"/>
  <c r="J149"/>
  <c r="G149"/>
  <c r="D149"/>
  <c r="O147"/>
  <c r="O146"/>
  <c r="O145"/>
  <c r="J147"/>
  <c r="J146"/>
  <c r="J145"/>
  <c r="G147"/>
  <c r="G146"/>
  <c r="G145"/>
  <c r="D146"/>
  <c r="D145"/>
  <c r="O140"/>
  <c r="J140"/>
  <c r="G140"/>
  <c r="O139"/>
  <c r="J139"/>
  <c r="G139"/>
  <c r="D139"/>
  <c r="O138"/>
  <c r="J138"/>
  <c r="G138"/>
  <c r="D138"/>
  <c r="O136"/>
  <c r="J136"/>
  <c r="G136"/>
  <c r="O135"/>
  <c r="J135"/>
  <c r="G135"/>
  <c r="D135"/>
  <c r="O134"/>
  <c r="J134"/>
  <c r="G134"/>
  <c r="D134"/>
  <c r="O132"/>
  <c r="J132"/>
  <c r="G132"/>
  <c r="O131"/>
  <c r="J131"/>
  <c r="G131"/>
  <c r="D131"/>
  <c r="O130"/>
  <c r="J130"/>
  <c r="G130"/>
  <c r="D130"/>
  <c r="O128"/>
  <c r="J128"/>
  <c r="G128"/>
  <c r="O127"/>
  <c r="J127"/>
  <c r="G127"/>
  <c r="D127"/>
  <c r="O126"/>
  <c r="J126"/>
  <c r="G126"/>
  <c r="D126"/>
  <c r="O124"/>
  <c r="O123"/>
  <c r="O122"/>
  <c r="J124"/>
  <c r="J123"/>
  <c r="J122"/>
  <c r="G124"/>
  <c r="G123"/>
  <c r="G122"/>
  <c r="D123"/>
  <c r="D122"/>
  <c r="O117"/>
  <c r="J117"/>
  <c r="G117"/>
  <c r="O116"/>
  <c r="J116"/>
  <c r="G116"/>
  <c r="D116"/>
  <c r="O115"/>
  <c r="G115"/>
  <c r="D115"/>
  <c r="O113"/>
  <c r="J113"/>
  <c r="G113"/>
  <c r="O112"/>
  <c r="J112"/>
  <c r="G112"/>
  <c r="D112"/>
  <c r="O111"/>
  <c r="G111"/>
  <c r="D111"/>
  <c r="O109"/>
  <c r="J109"/>
  <c r="G109"/>
  <c r="O108"/>
  <c r="J108"/>
  <c r="G108"/>
  <c r="D108"/>
  <c r="O107"/>
  <c r="G107"/>
  <c r="D107"/>
  <c r="O105"/>
  <c r="J105"/>
  <c r="G105"/>
  <c r="O104"/>
  <c r="J104"/>
  <c r="G104"/>
  <c r="D104"/>
  <c r="O103"/>
  <c r="G103"/>
  <c r="D103"/>
  <c r="O101"/>
  <c r="O100"/>
  <c r="O99"/>
  <c r="J101"/>
  <c r="J100"/>
  <c r="G101"/>
  <c r="G100"/>
  <c r="G99"/>
  <c r="D100"/>
  <c r="D99"/>
  <c r="O93"/>
  <c r="J93"/>
  <c r="G93"/>
  <c r="O92"/>
  <c r="J92"/>
  <c r="G92"/>
  <c r="D92"/>
  <c r="O91"/>
  <c r="G91"/>
  <c r="D91"/>
  <c r="O89"/>
  <c r="J89"/>
  <c r="G89"/>
  <c r="O88"/>
  <c r="J88"/>
  <c r="G88"/>
  <c r="D88"/>
  <c r="O87"/>
  <c r="G87"/>
  <c r="D87"/>
  <c r="O85"/>
  <c r="J85"/>
  <c r="G85"/>
  <c r="O84"/>
  <c r="J84"/>
  <c r="G84"/>
  <c r="D84"/>
  <c r="O83"/>
  <c r="G83"/>
  <c r="D83"/>
  <c r="O81"/>
  <c r="J81"/>
  <c r="G81"/>
  <c r="O80"/>
  <c r="J80"/>
  <c r="G80"/>
  <c r="D80"/>
  <c r="O79"/>
  <c r="G79"/>
  <c r="D79"/>
  <c r="O77"/>
  <c r="O76"/>
  <c r="O75"/>
  <c r="J77"/>
  <c r="J76"/>
  <c r="G77"/>
  <c r="G76"/>
  <c r="G75"/>
  <c r="D76"/>
  <c r="D75"/>
  <c r="O69"/>
  <c r="J69"/>
  <c r="G69"/>
  <c r="O68"/>
  <c r="J68"/>
  <c r="G68"/>
  <c r="D68"/>
  <c r="O67"/>
  <c r="G67"/>
  <c r="D67"/>
  <c r="O65"/>
  <c r="J65"/>
  <c r="G65"/>
  <c r="O64"/>
  <c r="J64"/>
  <c r="G64"/>
  <c r="D64"/>
  <c r="O63"/>
  <c r="G63"/>
  <c r="D63"/>
  <c r="O61"/>
  <c r="O60"/>
  <c r="O59"/>
  <c r="J61"/>
  <c r="G61"/>
  <c r="J60"/>
  <c r="G60"/>
  <c r="D60"/>
  <c r="G59"/>
  <c r="D59"/>
  <c r="O57"/>
  <c r="O56"/>
  <c r="O55"/>
  <c r="J57"/>
  <c r="J56"/>
  <c r="G57"/>
  <c r="G53"/>
  <c r="G56"/>
  <c r="G52"/>
  <c r="G55"/>
  <c r="G51"/>
  <c r="D56"/>
  <c r="D55"/>
  <c r="D52"/>
  <c r="D44"/>
  <c r="S41" i="5"/>
  <c r="K41" s="1"/>
  <c r="O41" s="1"/>
  <c r="F41"/>
  <c r="E41"/>
  <c r="D41"/>
  <c r="C41"/>
  <c r="B41"/>
  <c r="A41"/>
  <c r="S40"/>
  <c r="F40"/>
  <c r="E40"/>
  <c r="D40"/>
  <c r="C40"/>
  <c r="B40"/>
  <c r="A40"/>
  <c r="S39"/>
  <c r="F39"/>
  <c r="E39"/>
  <c r="D39"/>
  <c r="C39"/>
  <c r="B39"/>
  <c r="A39"/>
  <c r="S38"/>
  <c r="F38"/>
  <c r="E38"/>
  <c r="D38"/>
  <c r="C38"/>
  <c r="B38"/>
  <c r="A38"/>
  <c r="S37"/>
  <c r="K37" s="1"/>
  <c r="O37" s="1"/>
  <c r="F37"/>
  <c r="E37"/>
  <c r="D37"/>
  <c r="C37"/>
  <c r="B37"/>
  <c r="A37"/>
  <c r="S36"/>
  <c r="F36"/>
  <c r="E36"/>
  <c r="D36"/>
  <c r="C36"/>
  <c r="B36"/>
  <c r="A36"/>
  <c r="S35"/>
  <c r="F35"/>
  <c r="E35"/>
  <c r="D35"/>
  <c r="C35"/>
  <c r="B35"/>
  <c r="A35"/>
  <c r="S34"/>
  <c r="F34"/>
  <c r="E34"/>
  <c r="D34"/>
  <c r="C34"/>
  <c r="B34"/>
  <c r="A34"/>
  <c r="S33"/>
  <c r="F33"/>
  <c r="E33"/>
  <c r="D33"/>
  <c r="C33"/>
  <c r="B33"/>
  <c r="A33"/>
  <c r="S32"/>
  <c r="F32"/>
  <c r="E32"/>
  <c r="D32"/>
  <c r="C32"/>
  <c r="B32"/>
  <c r="A32"/>
  <c r="S31"/>
  <c r="F31"/>
  <c r="E31"/>
  <c r="D31"/>
  <c r="C31"/>
  <c r="B31"/>
  <c r="A31"/>
  <c r="S30"/>
  <c r="F30"/>
  <c r="E30"/>
  <c r="D30"/>
  <c r="C30"/>
  <c r="B30"/>
  <c r="A30"/>
  <c r="S29"/>
  <c r="F29"/>
  <c r="E29"/>
  <c r="D29"/>
  <c r="C29"/>
  <c r="B29"/>
  <c r="A29"/>
  <c r="S28"/>
  <c r="F28"/>
  <c r="E28"/>
  <c r="D28"/>
  <c r="C28"/>
  <c r="B28"/>
  <c r="A28"/>
  <c r="S27"/>
  <c r="F27"/>
  <c r="E27"/>
  <c r="D27"/>
  <c r="C27"/>
  <c r="B27"/>
  <c r="A27"/>
  <c r="S26"/>
  <c r="F26"/>
  <c r="E26"/>
  <c r="D26"/>
  <c r="C26"/>
  <c r="B26"/>
  <c r="A26"/>
  <c r="S25"/>
  <c r="F25"/>
  <c r="E25"/>
  <c r="D25"/>
  <c r="C25"/>
  <c r="B25"/>
  <c r="A25"/>
  <c r="S24"/>
  <c r="F24"/>
  <c r="E24"/>
  <c r="D24"/>
  <c r="C24"/>
  <c r="B24"/>
  <c r="A24"/>
  <c r="S23"/>
  <c r="F23"/>
  <c r="E23"/>
  <c r="D23"/>
  <c r="C23"/>
  <c r="B23"/>
  <c r="A23"/>
  <c r="S22"/>
  <c r="F22"/>
  <c r="E22"/>
  <c r="D22"/>
  <c r="C22"/>
  <c r="B22"/>
  <c r="A22"/>
  <c r="S21"/>
  <c r="F21"/>
  <c r="E21"/>
  <c r="D21"/>
  <c r="C21"/>
  <c r="B21"/>
  <c r="A21"/>
  <c r="S20"/>
  <c r="F20"/>
  <c r="E20"/>
  <c r="D20"/>
  <c r="C20"/>
  <c r="B20"/>
  <c r="A20"/>
  <c r="S19"/>
  <c r="F19"/>
  <c r="E19"/>
  <c r="C19"/>
  <c r="B19"/>
  <c r="D19"/>
  <c r="A19"/>
  <c r="S18"/>
  <c r="F18"/>
  <c r="E18"/>
  <c r="C18"/>
  <c r="B18"/>
  <c r="D18"/>
  <c r="A18"/>
  <c r="S17"/>
  <c r="F17"/>
  <c r="E17"/>
  <c r="C17"/>
  <c r="B17"/>
  <c r="D17"/>
  <c r="A17"/>
  <c r="S16"/>
  <c r="F16"/>
  <c r="E16"/>
  <c r="C16"/>
  <c r="B16"/>
  <c r="D16"/>
  <c r="A16"/>
  <c r="D7"/>
  <c r="A7"/>
  <c r="S15"/>
  <c r="F15"/>
  <c r="E15"/>
  <c r="C15"/>
  <c r="B15"/>
  <c r="D15"/>
  <c r="A15"/>
  <c r="S14"/>
  <c r="F14"/>
  <c r="E14"/>
  <c r="C14"/>
  <c r="B14"/>
  <c r="D14"/>
  <c r="A14"/>
  <c r="S13"/>
  <c r="F13"/>
  <c r="E13"/>
  <c r="C13"/>
  <c r="B13"/>
  <c r="D13"/>
  <c r="A13"/>
  <c r="S12"/>
  <c r="F12"/>
  <c r="E12"/>
  <c r="C12"/>
  <c r="B12"/>
  <c r="D12"/>
  <c r="A12"/>
  <c r="S11"/>
  <c r="F11"/>
  <c r="E11"/>
  <c r="C11"/>
  <c r="B11"/>
  <c r="D11"/>
  <c r="A11"/>
  <c r="S10"/>
  <c r="S4"/>
  <c r="E4"/>
  <c r="C4"/>
  <c r="F10"/>
  <c r="E10"/>
  <c r="C10"/>
  <c r="B10"/>
  <c r="D10"/>
  <c r="A10"/>
  <c r="S9"/>
  <c r="F9"/>
  <c r="E9"/>
  <c r="C9"/>
  <c r="B9"/>
  <c r="D9"/>
  <c r="A9"/>
  <c r="S8"/>
  <c r="F8"/>
  <c r="E8"/>
  <c r="C8"/>
  <c r="B8"/>
  <c r="D8"/>
  <c r="A8"/>
  <c r="S7"/>
  <c r="F7"/>
  <c r="E7"/>
  <c r="C7"/>
  <c r="B7"/>
  <c r="S6"/>
  <c r="S3"/>
  <c r="E3"/>
  <c r="C3"/>
  <c r="F6"/>
  <c r="E6"/>
  <c r="C6"/>
  <c r="B6"/>
  <c r="D6"/>
  <c r="A6"/>
  <c r="S5"/>
  <c r="F5"/>
  <c r="E5"/>
  <c r="D5"/>
  <c r="C5"/>
  <c r="B5"/>
  <c r="A5"/>
  <c r="O53" i="26"/>
  <c r="O46"/>
  <c r="O52"/>
  <c r="O45"/>
  <c r="O51"/>
  <c r="O44"/>
  <c r="J53"/>
  <c r="J46"/>
  <c r="J52"/>
  <c r="J45"/>
  <c r="J44"/>
  <c r="G46"/>
  <c r="G45"/>
  <c r="G44"/>
  <c r="D51"/>
  <c r="O42"/>
  <c r="O41"/>
  <c r="O40"/>
  <c r="J42"/>
  <c r="J41"/>
  <c r="J40"/>
  <c r="G42"/>
  <c r="G41"/>
  <c r="G40"/>
  <c r="D45"/>
  <c r="D41"/>
  <c r="D40"/>
  <c r="H200" l="1"/>
  <c r="H219"/>
  <c r="N41" i="5"/>
  <c r="Q41"/>
  <c r="P41"/>
  <c r="N37"/>
  <c r="Q37"/>
  <c r="P37"/>
  <c r="M41"/>
  <c r="M37"/>
  <c r="O38" i="26"/>
  <c r="O37"/>
  <c r="O36"/>
  <c r="D39"/>
  <c r="J38"/>
  <c r="J37"/>
  <c r="J36"/>
  <c r="G38"/>
  <c r="G37"/>
  <c r="G36"/>
  <c r="D37"/>
  <c r="K3" i="5"/>
  <c r="K4"/>
  <c r="K5"/>
  <c r="K6"/>
  <c r="H56" i="26" s="1"/>
  <c r="K7" i="5"/>
  <c r="H60" i="26" s="1"/>
  <c r="K8" i="5"/>
  <c r="H64" i="26" s="1"/>
  <c r="K9" i="5"/>
  <c r="H68" i="26" s="1"/>
  <c r="K10" i="5"/>
  <c r="H76" i="26" s="1"/>
  <c r="K11" i="5"/>
  <c r="H80" i="26" s="1"/>
  <c r="K12" i="5"/>
  <c r="H84" i="26" s="1"/>
  <c r="K13" i="5"/>
  <c r="H88" i="26" s="1"/>
  <c r="K14" i="5"/>
  <c r="H92" i="26" s="1"/>
  <c r="K15" i="5"/>
  <c r="H100" i="26" s="1"/>
  <c r="K16" i="5"/>
  <c r="H104" i="26" s="1"/>
  <c r="K17" i="5"/>
  <c r="H108" i="26" s="1"/>
  <c r="K18" i="5"/>
  <c r="H112" i="26" s="1"/>
  <c r="K19" i="5"/>
  <c r="H116" i="26" s="1"/>
  <c r="K20" i="5"/>
  <c r="H123" i="26" s="1"/>
  <c r="K21" i="5"/>
  <c r="H127" i="26" s="1"/>
  <c r="K22" i="5"/>
  <c r="H131" i="26" s="1"/>
  <c r="K23" i="5"/>
  <c r="H135" i="26" s="1"/>
  <c r="K24" i="5"/>
  <c r="H139" i="26" s="1"/>
  <c r="K25" i="5"/>
  <c r="H146" i="26" s="1"/>
  <c r="K26" i="5"/>
  <c r="H150" i="26" s="1"/>
  <c r="K27" i="5"/>
  <c r="H154" i="26" s="1"/>
  <c r="K28" i="5"/>
  <c r="H158" i="26" s="1"/>
  <c r="K29" i="5"/>
  <c r="H162" i="26" s="1"/>
  <c r="K30" i="5"/>
  <c r="H169" i="26" s="1"/>
  <c r="K31" i="5"/>
  <c r="H173" i="26" s="1"/>
  <c r="K32" i="5"/>
  <c r="H177" i="26" s="1"/>
  <c r="K33" i="5"/>
  <c r="H181" i="26" s="1"/>
  <c r="K34" i="5"/>
  <c r="H185" i="26" s="1"/>
  <c r="K35" i="5"/>
  <c r="H192" i="26" s="1"/>
  <c r="K36" i="5"/>
  <c r="H196" i="26" s="1"/>
  <c r="K38" i="5"/>
  <c r="H204" i="26" s="1"/>
  <c r="K39" i="5"/>
  <c r="H208" i="26" s="1"/>
  <c r="K40" i="5"/>
  <c r="H215" i="26" s="1"/>
  <c r="F4" i="5"/>
  <c r="F3"/>
  <c r="D4"/>
  <c r="B4"/>
  <c r="A4"/>
  <c r="F2"/>
  <c r="E2"/>
  <c r="D3"/>
  <c r="B3"/>
  <c r="A3"/>
  <c r="U41" l="1"/>
  <c r="L221" i="26" s="1"/>
  <c r="O40" i="5"/>
  <c r="P40"/>
  <c r="Q40"/>
  <c r="N40"/>
  <c r="O39"/>
  <c r="P39"/>
  <c r="Q39"/>
  <c r="N39"/>
  <c r="O38"/>
  <c r="P38"/>
  <c r="Q38"/>
  <c r="N38"/>
  <c r="U37"/>
  <c r="L202" i="26" s="1"/>
  <c r="O36" i="5"/>
  <c r="P36"/>
  <c r="Q36"/>
  <c r="N36"/>
  <c r="O35"/>
  <c r="P35"/>
  <c r="Q35"/>
  <c r="N35"/>
  <c r="O34"/>
  <c r="P34"/>
  <c r="Q34"/>
  <c r="N34"/>
  <c r="O33"/>
  <c r="N33"/>
  <c r="P33"/>
  <c r="Q33"/>
  <c r="O32"/>
  <c r="P32"/>
  <c r="Q32"/>
  <c r="N32"/>
  <c r="O31"/>
  <c r="P31"/>
  <c r="Q31"/>
  <c r="N31"/>
  <c r="O30"/>
  <c r="N30"/>
  <c r="P30"/>
  <c r="Q30"/>
  <c r="O29"/>
  <c r="P29"/>
  <c r="Q29"/>
  <c r="N29"/>
  <c r="O28"/>
  <c r="P28"/>
  <c r="Q28"/>
  <c r="N28"/>
  <c r="O27"/>
  <c r="P27"/>
  <c r="Q27"/>
  <c r="N27"/>
  <c r="O26"/>
  <c r="P26"/>
  <c r="Q26"/>
  <c r="N26"/>
  <c r="O25"/>
  <c r="P25"/>
  <c r="Q25"/>
  <c r="N25"/>
  <c r="O24"/>
  <c r="P24"/>
  <c r="Q24"/>
  <c r="N24"/>
  <c r="O23"/>
  <c r="P23"/>
  <c r="Q23"/>
  <c r="N23"/>
  <c r="O22"/>
  <c r="P22"/>
  <c r="Q22"/>
  <c r="N22"/>
  <c r="O21"/>
  <c r="P21"/>
  <c r="Q21"/>
  <c r="N21"/>
  <c r="O20"/>
  <c r="P20"/>
  <c r="Q20"/>
  <c r="N20"/>
  <c r="O19"/>
  <c r="P19"/>
  <c r="Q19"/>
  <c r="N19"/>
  <c r="O18"/>
  <c r="P18"/>
  <c r="Q18"/>
  <c r="N18"/>
  <c r="O17"/>
  <c r="P17"/>
  <c r="Q17"/>
  <c r="N17"/>
  <c r="O16"/>
  <c r="P16"/>
  <c r="Q16"/>
  <c r="N16"/>
  <c r="O15"/>
  <c r="P15"/>
  <c r="Q15"/>
  <c r="N15"/>
  <c r="O14"/>
  <c r="P14"/>
  <c r="Q14"/>
  <c r="N14"/>
  <c r="O13"/>
  <c r="P13"/>
  <c r="Q13"/>
  <c r="N13"/>
  <c r="G41"/>
  <c r="G37"/>
  <c r="O12"/>
  <c r="P12"/>
  <c r="Q12"/>
  <c r="N12"/>
  <c r="O11"/>
  <c r="P11"/>
  <c r="Q11"/>
  <c r="N11"/>
  <c r="O10"/>
  <c r="N10"/>
  <c r="P10"/>
  <c r="Q10"/>
  <c r="O4"/>
  <c r="N4"/>
  <c r="P4"/>
  <c r="Q4"/>
  <c r="O9"/>
  <c r="P9"/>
  <c r="Q9"/>
  <c r="N9"/>
  <c r="O8"/>
  <c r="N8"/>
  <c r="P8"/>
  <c r="Q8"/>
  <c r="O7"/>
  <c r="P7"/>
  <c r="Q7"/>
  <c r="N7"/>
  <c r="O3"/>
  <c r="N3"/>
  <c r="P3"/>
  <c r="Q3"/>
  <c r="Q6"/>
  <c r="N6"/>
  <c r="O6"/>
  <c r="P6"/>
  <c r="Q5"/>
  <c r="N5"/>
  <c r="P5"/>
  <c r="O5"/>
  <c r="M7"/>
  <c r="M8"/>
  <c r="M9"/>
  <c r="H52" i="26"/>
  <c r="M6" i="5"/>
  <c r="M20"/>
  <c r="S2"/>
  <c r="K2" s="1"/>
  <c r="D36" i="26"/>
  <c r="D2" i="5"/>
  <c r="C2"/>
  <c r="B2"/>
  <c r="A2"/>
  <c r="U20" l="1"/>
  <c r="L125" i="26" s="1"/>
  <c r="G6" i="5"/>
  <c r="U6"/>
  <c r="L58" i="26" s="1"/>
  <c r="U7" i="5"/>
  <c r="L62" i="26" s="1"/>
  <c r="G7" i="5"/>
  <c r="G8"/>
  <c r="U8"/>
  <c r="L66" i="26" s="1"/>
  <c r="G9" i="5"/>
  <c r="U9"/>
  <c r="L70" i="26" s="1"/>
  <c r="N2" i="5" l="1"/>
  <c r="O2"/>
  <c r="P2"/>
  <c r="Q2"/>
  <c r="M10" l="1"/>
  <c r="M26"/>
  <c r="U26" s="1"/>
  <c r="L152" i="26" s="1"/>
  <c r="M3" i="5"/>
  <c r="U3" s="1"/>
  <c r="H41" i="26"/>
  <c r="M23" i="5"/>
  <c r="U23" s="1"/>
  <c r="L137" i="26" s="1"/>
  <c r="M39" i="5"/>
  <c r="U39" s="1"/>
  <c r="L210" i="26" s="1"/>
  <c r="M5" i="5"/>
  <c r="M25"/>
  <c r="U25" s="1"/>
  <c r="L148" i="26" s="1"/>
  <c r="M14" i="5"/>
  <c r="M30"/>
  <c r="U30" s="1"/>
  <c r="L171" i="26" s="1"/>
  <c r="M11" i="5"/>
  <c r="M27"/>
  <c r="U27" s="1"/>
  <c r="L156" i="26" s="1"/>
  <c r="H45"/>
  <c r="M4" i="5"/>
  <c r="U4" s="1"/>
  <c r="M12"/>
  <c r="M28"/>
  <c r="U28" s="1"/>
  <c r="L160" i="26" s="1"/>
  <c r="M36" i="5"/>
  <c r="U36" s="1"/>
  <c r="L198" i="26" s="1"/>
  <c r="M13" i="5"/>
  <c r="M29"/>
  <c r="U29" s="1"/>
  <c r="L164" i="26" s="1"/>
  <c r="G20" i="5"/>
  <c r="M18"/>
  <c r="U18" s="1"/>
  <c r="L114" i="26" s="1"/>
  <c r="M34" i="5"/>
  <c r="U34" s="1"/>
  <c r="L187" i="26" s="1"/>
  <c r="M15" i="5"/>
  <c r="M31"/>
  <c r="M24"/>
  <c r="M40"/>
  <c r="U40" s="1"/>
  <c r="L217" i="26" s="1"/>
  <c r="M17" i="5"/>
  <c r="U17" s="1"/>
  <c r="L110" i="26" s="1"/>
  <c r="M33" i="5"/>
  <c r="U33" s="1"/>
  <c r="L183" i="26" s="1"/>
  <c r="M22" i="5"/>
  <c r="U22" s="1"/>
  <c r="L133" i="26" s="1"/>
  <c r="M38" i="5"/>
  <c r="U38" s="1"/>
  <c r="L206" i="26" s="1"/>
  <c r="M19" i="5"/>
  <c r="M35"/>
  <c r="U35" s="1"/>
  <c r="L194" i="26" s="1"/>
  <c r="M16" i="5"/>
  <c r="U16" s="1"/>
  <c r="L106" i="26" s="1"/>
  <c r="M32" i="5"/>
  <c r="U32" s="1"/>
  <c r="L179" i="26" s="1"/>
  <c r="M21" i="5"/>
  <c r="U21" s="1"/>
  <c r="L129" i="26" s="1"/>
  <c r="G17" i="5"/>
  <c r="G23"/>
  <c r="G3" l="1"/>
  <c r="G28"/>
  <c r="G25"/>
  <c r="G33"/>
  <c r="G35"/>
  <c r="G36"/>
  <c r="G29"/>
  <c r="G21"/>
  <c r="G19"/>
  <c r="U19"/>
  <c r="L118" i="26" s="1"/>
  <c r="U10" i="5"/>
  <c r="L78" i="26" s="1"/>
  <c r="G10" i="5"/>
  <c r="G15"/>
  <c r="U15"/>
  <c r="G12"/>
  <c r="U12"/>
  <c r="L86" i="26" s="1"/>
  <c r="U11" i="5"/>
  <c r="L82" i="26" s="1"/>
  <c r="G11" i="5"/>
  <c r="U14"/>
  <c r="L94" i="26" s="1"/>
  <c r="G14" i="5"/>
  <c r="G32"/>
  <c r="U13"/>
  <c r="L90" i="26" s="1"/>
  <c r="G13" i="5"/>
  <c r="G24"/>
  <c r="U24"/>
  <c r="L141" i="26" s="1"/>
  <c r="U31" i="5"/>
  <c r="L175" i="26" s="1"/>
  <c r="G5" i="5"/>
  <c r="U5"/>
  <c r="L54" i="26" s="1"/>
  <c r="L43"/>
  <c r="H37"/>
  <c r="L212"/>
  <c r="L97"/>
  <c r="L143"/>
  <c r="L120"/>
  <c r="L166"/>
  <c r="L49"/>
  <c r="L73"/>
  <c r="L189"/>
  <c r="G38" i="5"/>
  <c r="G26"/>
  <c r="G16"/>
  <c r="G27"/>
  <c r="G30"/>
  <c r="G31"/>
  <c r="G18"/>
  <c r="G22"/>
  <c r="G40"/>
  <c r="M2"/>
  <c r="G4"/>
  <c r="G39"/>
  <c r="G34"/>
  <c r="L102" i="26" l="1"/>
  <c r="U2" i="5"/>
  <c r="L39" i="26" s="1"/>
  <c r="L47"/>
  <c r="G2" i="5"/>
</calcChain>
</file>

<file path=xl/sharedStrings.xml><?xml version="1.0" encoding="utf-8"?>
<sst xmlns="http://schemas.openxmlformats.org/spreadsheetml/2006/main" count="1506" uniqueCount="118">
  <si>
    <t>　メールアドレス</t>
    <phoneticPr fontId="23"/>
  </si>
  <si>
    <t>※　パスワードはZIP PASSなどインストール不要の方法でしたら</t>
    <rPh sb="24" eb="26">
      <t>フヨウ</t>
    </rPh>
    <rPh sb="27" eb="29">
      <t>ホウホウ</t>
    </rPh>
    <phoneticPr fontId="23"/>
  </si>
  <si>
    <t>別郵送先</t>
    <rPh sb="0" eb="1">
      <t>ベツ</t>
    </rPh>
    <rPh sb="1" eb="3">
      <t>ユウソウ</t>
    </rPh>
    <rPh sb="3" eb="4">
      <t>サキ</t>
    </rPh>
    <phoneticPr fontId="23"/>
  </si>
  <si>
    <t>　事業所 名</t>
    <rPh sb="1" eb="4">
      <t>ジギョウショ</t>
    </rPh>
    <rPh sb="5" eb="6">
      <t>メイ</t>
    </rPh>
    <phoneticPr fontId="23"/>
  </si>
  <si>
    <t>別請求先</t>
    <rPh sb="0" eb="1">
      <t>ベツ</t>
    </rPh>
    <rPh sb="1" eb="3">
      <t>セイキュウ</t>
    </rPh>
    <rPh sb="3" eb="4">
      <t>サキ</t>
    </rPh>
    <phoneticPr fontId="23"/>
  </si>
  <si>
    <t>　電話番号</t>
    <rPh sb="1" eb="3">
      <t>デンワ</t>
    </rPh>
    <rPh sb="3" eb="5">
      <t>バンゴウ</t>
    </rPh>
    <phoneticPr fontId="23"/>
  </si>
  <si>
    <t xml:space="preserve"> ふりがな</t>
    <phoneticPr fontId="23"/>
  </si>
  <si>
    <t>A.</t>
    <phoneticPr fontId="23"/>
  </si>
  <si>
    <t>保険証の番号 7byte</t>
    <rPh sb="0" eb="3">
      <t>ホケンショウ</t>
    </rPh>
    <rPh sb="4" eb="6">
      <t>バンゴウ</t>
    </rPh>
    <phoneticPr fontId="23"/>
  </si>
  <si>
    <t xml:space="preserve"> 備考</t>
    <phoneticPr fontId="23"/>
  </si>
  <si>
    <t>　ご担当者様</t>
    <rPh sb="2" eb="5">
      <t>タントウシャ</t>
    </rPh>
    <rPh sb="5" eb="6">
      <t>サマ</t>
    </rPh>
    <phoneticPr fontId="23"/>
  </si>
  <si>
    <t xml:space="preserve"> コース名</t>
    <rPh sb="4" eb="5">
      <t>メイ</t>
    </rPh>
    <phoneticPr fontId="23"/>
  </si>
  <si>
    <t>　本人名</t>
    <rPh sb="1" eb="3">
      <t>ホンニン</t>
    </rPh>
    <rPh sb="3" eb="4">
      <t>メイ</t>
    </rPh>
    <phoneticPr fontId="23"/>
  </si>
  <si>
    <t>〒</t>
    <phoneticPr fontId="23"/>
  </si>
  <si>
    <t xml:space="preserve"> 記号</t>
    <rPh sb="1" eb="3">
      <t>キゴウ</t>
    </rPh>
    <phoneticPr fontId="23"/>
  </si>
  <si>
    <t>健診キット送付先　</t>
    <rPh sb="0" eb="2">
      <t>ケンシン</t>
    </rPh>
    <rPh sb="5" eb="8">
      <t>ソウフサキ</t>
    </rPh>
    <phoneticPr fontId="23"/>
  </si>
  <si>
    <t>　FAX番号</t>
    <rPh sb="4" eb="6">
      <t>バンゴウ</t>
    </rPh>
    <phoneticPr fontId="23"/>
  </si>
  <si>
    <t>結果表郵送先　</t>
    <rPh sb="0" eb="3">
      <t>ケッカヒョウ</t>
    </rPh>
    <rPh sb="3" eb="5">
      <t>ユウソウ</t>
    </rPh>
    <rPh sb="5" eb="6">
      <t>サキ</t>
    </rPh>
    <phoneticPr fontId="23"/>
  </si>
  <si>
    <t>　左記事業所名義</t>
    <phoneticPr fontId="23"/>
  </si>
  <si>
    <t>生年月日</t>
    <rPh sb="0" eb="2">
      <t>セイネン</t>
    </rPh>
    <rPh sb="2" eb="4">
      <t>ガッピ</t>
    </rPh>
    <phoneticPr fontId="23"/>
  </si>
  <si>
    <t>健診予定日 8byte</t>
    <rPh sb="0" eb="2">
      <t>ケンシン</t>
    </rPh>
    <rPh sb="2" eb="5">
      <t>ヨテイビ</t>
    </rPh>
    <phoneticPr fontId="23"/>
  </si>
  <si>
    <t>保険者番号（支部コード）8byte</t>
    <rPh sb="0" eb="2">
      <t>ホケン</t>
    </rPh>
    <rPh sb="2" eb="3">
      <t>モノ</t>
    </rPh>
    <rPh sb="3" eb="5">
      <t>バンゴウ</t>
    </rPh>
    <rPh sb="6" eb="8">
      <t>シブ</t>
    </rPh>
    <phoneticPr fontId="23"/>
  </si>
  <si>
    <t>事業所の記号 8byte</t>
    <rPh sb="0" eb="3">
      <t>ジギョウショ</t>
    </rPh>
    <rPh sb="4" eb="6">
      <t>キゴウ</t>
    </rPh>
    <phoneticPr fontId="23"/>
  </si>
  <si>
    <t>被扶養者番号 2byte</t>
    <rPh sb="0" eb="4">
      <t>ヒフヨウシャ</t>
    </rPh>
    <rPh sb="4" eb="6">
      <t>バンゴウ</t>
    </rPh>
    <phoneticPr fontId="23"/>
  </si>
  <si>
    <t>生年月日（西暦） 8byte</t>
    <rPh sb="0" eb="2">
      <t>セイネン</t>
    </rPh>
    <rPh sb="2" eb="4">
      <t>ガッピ</t>
    </rPh>
    <rPh sb="5" eb="7">
      <t>セイレキ</t>
    </rPh>
    <phoneticPr fontId="23"/>
  </si>
  <si>
    <t>事業所様</t>
    <rPh sb="0" eb="3">
      <t>ジギョウショ</t>
    </rPh>
    <rPh sb="3" eb="4">
      <t>サマ</t>
    </rPh>
    <phoneticPr fontId="23"/>
  </si>
  <si>
    <t>　事業所所在地</t>
    <rPh sb="1" eb="4">
      <t>ジギョウショ</t>
    </rPh>
    <rPh sb="4" eb="7">
      <t>ショザイチ</t>
    </rPh>
    <phoneticPr fontId="23"/>
  </si>
  <si>
    <t>別請求先</t>
    <rPh sb="0" eb="1">
      <t>ベツ</t>
    </rPh>
    <rPh sb="1" eb="4">
      <t>セイキュウサキ</t>
    </rPh>
    <phoneticPr fontId="23"/>
  </si>
  <si>
    <t>希望の支払い方法・郵送方法に○をつけて下さい。</t>
    <rPh sb="0" eb="2">
      <t>キボウ</t>
    </rPh>
    <rPh sb="3" eb="5">
      <t>シハラ</t>
    </rPh>
    <rPh sb="6" eb="8">
      <t>ホウホウ</t>
    </rPh>
    <rPh sb="9" eb="11">
      <t>ユウソウ</t>
    </rPh>
    <rPh sb="11" eb="13">
      <t>ホウホウ</t>
    </rPh>
    <rPh sb="19" eb="20">
      <t>クダ</t>
    </rPh>
    <phoneticPr fontId="23"/>
  </si>
  <si>
    <t>お支払い方法　</t>
    <rPh sb="1" eb="3">
      <t>シハラ</t>
    </rPh>
    <rPh sb="4" eb="6">
      <t>ホウホウ</t>
    </rPh>
    <phoneticPr fontId="23"/>
  </si>
  <si>
    <t>当日窓口　</t>
    <phoneticPr fontId="23"/>
  </si>
  <si>
    <t>（　領収書名義は下記にて
　　指定してください　）</t>
    <rPh sb="15" eb="17">
      <t>シテイ</t>
    </rPh>
    <phoneticPr fontId="23"/>
  </si>
  <si>
    <t>翌月請求書</t>
    <phoneticPr fontId="23"/>
  </si>
  <si>
    <t>　左記事業所</t>
    <rPh sb="1" eb="3">
      <t>サキ</t>
    </rPh>
    <rPh sb="3" eb="6">
      <t>ジギョウショ</t>
    </rPh>
    <phoneticPr fontId="23"/>
  </si>
  <si>
    <t>　別請求先</t>
    <phoneticPr fontId="23"/>
  </si>
  <si>
    <t xml:space="preserve"> 氏名</t>
    <rPh sb="1" eb="3">
      <t>シメイ</t>
    </rPh>
    <phoneticPr fontId="23"/>
  </si>
  <si>
    <t>　　受診者様ご自宅</t>
    <phoneticPr fontId="23"/>
  </si>
  <si>
    <t>※　請求先　・　郵送先が　左記事業所以外　の場合１ページのご記入お願いします。</t>
    <rPh sb="2" eb="5">
      <t>セイキュウサキ</t>
    </rPh>
    <rPh sb="8" eb="10">
      <t>ユウソウ</t>
    </rPh>
    <rPh sb="10" eb="11">
      <t>サキ</t>
    </rPh>
    <rPh sb="13" eb="15">
      <t>サキ</t>
    </rPh>
    <rPh sb="15" eb="18">
      <t>ジギョウショ</t>
    </rPh>
    <rPh sb="18" eb="20">
      <t>イガイ</t>
    </rPh>
    <rPh sb="22" eb="24">
      <t>バアイ</t>
    </rPh>
    <rPh sb="30" eb="32">
      <t>キニュウ</t>
    </rPh>
    <rPh sb="33" eb="34">
      <t>ネガ</t>
    </rPh>
    <phoneticPr fontId="23"/>
  </si>
  <si>
    <t>　　左記　事業所様</t>
    <rPh sb="2" eb="4">
      <t>サキ</t>
    </rPh>
    <phoneticPr fontId="23"/>
  </si>
  <si>
    <t>　　別郵送先</t>
    <phoneticPr fontId="23"/>
  </si>
  <si>
    <t xml:space="preserve"> 性別</t>
    <phoneticPr fontId="23"/>
  </si>
  <si>
    <t xml:space="preserve"> 保険者
 番号</t>
    <rPh sb="1" eb="4">
      <t>ホケンシャ</t>
    </rPh>
    <rPh sb="6" eb="8">
      <t>バンゴウ</t>
    </rPh>
    <phoneticPr fontId="23"/>
  </si>
  <si>
    <t xml:space="preserve"> オプション</t>
    <phoneticPr fontId="23"/>
  </si>
  <si>
    <t xml:space="preserve"> 健診日
 ドック日</t>
    <rPh sb="1" eb="3">
      <t>ケンシン</t>
    </rPh>
    <rPh sb="3" eb="4">
      <t>ビ</t>
    </rPh>
    <rPh sb="9" eb="10">
      <t>ニチ</t>
    </rPh>
    <phoneticPr fontId="23"/>
  </si>
  <si>
    <t xml:space="preserve"> 電話</t>
    <rPh sb="1" eb="3">
      <t>デンワ</t>
    </rPh>
    <phoneticPr fontId="23"/>
  </si>
  <si>
    <t xml:space="preserve"> 番号</t>
    <rPh sb="1" eb="3">
      <t>バンゴウ</t>
    </rPh>
    <phoneticPr fontId="23"/>
  </si>
  <si>
    <t xml:space="preserve"> 住所</t>
    <rPh sb="1" eb="3">
      <t>ジュウショ</t>
    </rPh>
    <phoneticPr fontId="23"/>
  </si>
  <si>
    <t>メール添付する場合</t>
    <rPh sb="3" eb="5">
      <t>テンプ</t>
    </rPh>
    <rPh sb="7" eb="9">
      <t>バアイ</t>
    </rPh>
    <phoneticPr fontId="23"/>
  </si>
  <si>
    <t>B.</t>
    <phoneticPr fontId="23"/>
  </si>
  <si>
    <t>FAXもしくは郵送　で申込書送る場合</t>
    <rPh sb="7" eb="9">
      <t>ユウソウ</t>
    </rPh>
    <rPh sb="11" eb="13">
      <t>モウシコ</t>
    </rPh>
    <rPh sb="13" eb="14">
      <t>ショ</t>
    </rPh>
    <rPh sb="14" eb="15">
      <t>オク</t>
    </rPh>
    <rPh sb="16" eb="18">
      <t>バアイ</t>
    </rPh>
    <phoneticPr fontId="23"/>
  </si>
  <si>
    <t>→パスワードをかけて頂き</t>
    <rPh sb="10" eb="11">
      <t>イタダ</t>
    </rPh>
    <phoneticPr fontId="23"/>
  </si>
  <si>
    <t>記号</t>
    <rPh sb="0" eb="2">
      <t>キゴウ</t>
    </rPh>
    <phoneticPr fontId="23"/>
  </si>
  <si>
    <t>番号</t>
    <rPh sb="0" eb="2">
      <t>バンゴウ</t>
    </rPh>
    <phoneticPr fontId="23"/>
  </si>
  <si>
    <t>保険証番号</t>
    <rPh sb="0" eb="3">
      <t>ホケンショウ</t>
    </rPh>
    <rPh sb="3" eb="5">
      <t>バンゴウ</t>
    </rPh>
    <phoneticPr fontId="23"/>
  </si>
  <si>
    <t>事業所名</t>
    <rPh sb="0" eb="3">
      <t>ジギョウショ</t>
    </rPh>
    <rPh sb="3" eb="4">
      <t>メイ</t>
    </rPh>
    <phoneticPr fontId="23"/>
  </si>
  <si>
    <t xml:space="preserve"> 患者ID
 </t>
    <phoneticPr fontId="23"/>
  </si>
  <si>
    <t xml:space="preserve"> 患者ID
</t>
    <phoneticPr fontId="23"/>
  </si>
  <si>
    <t xml:space="preserve"> 生年月日
年度年齢</t>
    <rPh sb="6" eb="8">
      <t>ネンド</t>
    </rPh>
    <rPh sb="8" eb="10">
      <t>ネンレイ</t>
    </rPh>
    <phoneticPr fontId="23"/>
  </si>
  <si>
    <t>年度年齢</t>
    <rPh sb="0" eb="2">
      <t>ネンド</t>
    </rPh>
    <rPh sb="2" eb="4">
      <t>ネンレイ</t>
    </rPh>
    <phoneticPr fontId="23"/>
  </si>
  <si>
    <t>子宮単独</t>
    <rPh sb="0" eb="2">
      <t>シキュウ</t>
    </rPh>
    <rPh sb="2" eb="4">
      <t>タンドク</t>
    </rPh>
    <phoneticPr fontId="23"/>
  </si>
  <si>
    <t>付加対象年齢</t>
  </si>
  <si>
    <t xml:space="preserve">健診の種類 1byte </t>
    <rPh sb="0" eb="2">
      <t>ケンシン</t>
    </rPh>
    <rPh sb="3" eb="5">
      <t>シュルイ</t>
    </rPh>
    <phoneticPr fontId="23"/>
  </si>
  <si>
    <t>子宮対象</t>
    <rPh sb="0" eb="2">
      <t>シキュウ</t>
    </rPh>
    <rPh sb="2" eb="4">
      <t>タイショウ</t>
    </rPh>
    <phoneticPr fontId="23"/>
  </si>
  <si>
    <t>MMG2対象</t>
    <rPh sb="4" eb="6">
      <t>タイショウ</t>
    </rPh>
    <phoneticPr fontId="23"/>
  </si>
  <si>
    <t>MMG1対象</t>
    <rPh sb="4" eb="6">
      <t>タイショウ</t>
    </rPh>
    <phoneticPr fontId="23"/>
  </si>
  <si>
    <t>　受診者様のご自宅</t>
    <rPh sb="1" eb="4">
      <t>ジュシンシャ</t>
    </rPh>
    <rPh sb="4" eb="5">
      <t>サマ</t>
    </rPh>
    <rPh sb="7" eb="9">
      <t>ジタク</t>
    </rPh>
    <phoneticPr fontId="22"/>
  </si>
  <si>
    <t>　受診者様のご自宅(会社用提出用含み2部)</t>
    <rPh sb="10" eb="13">
      <t>カイシャヨウ</t>
    </rPh>
    <rPh sb="13" eb="15">
      <t>テイシュツ</t>
    </rPh>
    <rPh sb="15" eb="16">
      <t>ヨウ</t>
    </rPh>
    <rPh sb="16" eb="17">
      <t>フク</t>
    </rPh>
    <rPh sb="19" eb="20">
      <t>ブ</t>
    </rPh>
    <phoneticPr fontId="22"/>
  </si>
  <si>
    <t>2025年度健康診断　予約申込書</t>
    <rPh sb="11" eb="13">
      <t>ヨヤク</t>
    </rPh>
    <phoneticPr fontId="23"/>
  </si>
  <si>
    <t>甲府共立病院　総合健診センター</t>
    <rPh sb="7" eb="11">
      <t>ソウゴウケンシン</t>
    </rPh>
    <phoneticPr fontId="23"/>
  </si>
  <si>
    <t>FAX　055-226-5202</t>
  </si>
  <si>
    <t>担当者名</t>
    <rPh sb="0" eb="4">
      <t>タントウシャメイ</t>
    </rPh>
    <phoneticPr fontId="23"/>
  </si>
  <si>
    <t>連絡先</t>
  </si>
  <si>
    <t>第1希望日</t>
    <rPh sb="0" eb="1">
      <t>ダイ</t>
    </rPh>
    <rPh sb="2" eb="4">
      <t>キボウ</t>
    </rPh>
    <rPh sb="4" eb="5">
      <t>ビ</t>
    </rPh>
    <phoneticPr fontId="23"/>
  </si>
  <si>
    <t>第2希望日</t>
    <rPh sb="0" eb="1">
      <t>ダイ</t>
    </rPh>
    <rPh sb="2" eb="4">
      <t>キボウ</t>
    </rPh>
    <rPh sb="4" eb="5">
      <t>ビ</t>
    </rPh>
    <phoneticPr fontId="23"/>
  </si>
  <si>
    <t>第3希望日</t>
    <rPh sb="0" eb="1">
      <t>ダイ</t>
    </rPh>
    <rPh sb="2" eb="4">
      <t>キボウ</t>
    </rPh>
    <rPh sb="4" eb="5">
      <t>ビ</t>
    </rPh>
    <phoneticPr fontId="23"/>
  </si>
  <si>
    <t>子宮頚がん</t>
  </si>
  <si>
    <t>胃カメラ</t>
  </si>
  <si>
    <t>400-0034</t>
    <phoneticPr fontId="23"/>
  </si>
  <si>
    <t>希望オプションが選択肢にない場合は備考欄にご記載ください</t>
    <rPh sb="0" eb="2">
      <t>キボウ</t>
    </rPh>
    <rPh sb="8" eb="11">
      <t>センタクシ</t>
    </rPh>
    <rPh sb="14" eb="16">
      <t>バアイ</t>
    </rPh>
    <rPh sb="17" eb="19">
      <t>ビコウ</t>
    </rPh>
    <rPh sb="19" eb="20">
      <t>ラン</t>
    </rPh>
    <rPh sb="22" eb="24">
      <t>キサイ</t>
    </rPh>
    <phoneticPr fontId="23"/>
  </si>
  <si>
    <t>生活習慣病健診（協会けんぽ）</t>
  </si>
  <si>
    <t>けんしん　はなこ</t>
    <phoneticPr fontId="23"/>
  </si>
  <si>
    <t>健診　花子</t>
    <rPh sb="0" eb="2">
      <t>ケンシン</t>
    </rPh>
    <rPh sb="3" eb="5">
      <t>ハナコ</t>
    </rPh>
    <phoneticPr fontId="23"/>
  </si>
  <si>
    <t>女</t>
    <rPh sb="0" eb="1">
      <t>オンナ</t>
    </rPh>
    <phoneticPr fontId="23"/>
  </si>
  <si>
    <t>甲府市宝1-9-1</t>
    <rPh sb="0" eb="3">
      <t>コウフシ</t>
    </rPh>
    <rPh sb="3" eb="4">
      <t>タカラ</t>
    </rPh>
    <phoneticPr fontId="23"/>
  </si>
  <si>
    <t>乳腺エコー</t>
  </si>
  <si>
    <t>腹部エコー</t>
  </si>
  <si>
    <t>マンモグラフィー1方向</t>
  </si>
  <si>
    <t>骨密度、CA125</t>
    <rPh sb="0" eb="3">
      <t>コツミツド</t>
    </rPh>
    <phoneticPr fontId="23"/>
  </si>
  <si>
    <t>事業所 所在地</t>
    <phoneticPr fontId="23"/>
  </si>
  <si>
    <t>FAX番号</t>
    <rPh sb="3" eb="5">
      <t>バンゴウ</t>
    </rPh>
    <phoneticPr fontId="23"/>
  </si>
  <si>
    <t>　上記事業所</t>
    <rPh sb="1" eb="3">
      <t>ジョウキ</t>
    </rPh>
    <rPh sb="3" eb="6">
      <t>ジギョウショ</t>
    </rPh>
    <phoneticPr fontId="23"/>
  </si>
  <si>
    <t>　上記事業所名義</t>
    <rPh sb="1" eb="2">
      <t>ウエ</t>
    </rPh>
    <phoneticPr fontId="23"/>
  </si>
  <si>
    <t>記入例</t>
    <rPh sb="0" eb="2">
      <t>キニュウ</t>
    </rPh>
    <rPh sb="2" eb="3">
      <t>レイ</t>
    </rPh>
    <phoneticPr fontId="23"/>
  </si>
  <si>
    <t>　　上記　事業所様</t>
    <rPh sb="2" eb="4">
      <t>ジョウキ</t>
    </rPh>
    <phoneticPr fontId="23"/>
  </si>
  <si>
    <t xml:space="preserve"> 性別</t>
    <rPh sb="1" eb="3">
      <t>セイベツ</t>
    </rPh>
    <phoneticPr fontId="23"/>
  </si>
  <si>
    <t>090-1234-5678</t>
    <phoneticPr fontId="23"/>
  </si>
  <si>
    <t>〒</t>
    <phoneticPr fontId="23"/>
  </si>
  <si>
    <t>当日窓口　</t>
    <phoneticPr fontId="23"/>
  </si>
  <si>
    <t>翌月請求書</t>
    <phoneticPr fontId="23"/>
  </si>
  <si>
    <t>メールアドレス</t>
    <phoneticPr fontId="23"/>
  </si>
  <si>
    <t>事業所 所在地</t>
    <phoneticPr fontId="23"/>
  </si>
  <si>
    <t>備考</t>
    <rPh sb="0" eb="2">
      <t>ビコウ</t>
    </rPh>
    <phoneticPr fontId="23"/>
  </si>
  <si>
    <t>TEL　055-226-5201</t>
    <phoneticPr fontId="23"/>
  </si>
  <si>
    <t>※予約の空き状況は、ホームページの 『2025年度　健康診断予約可能日』 よりご確認ください</t>
    <rPh sb="1" eb="3">
      <t>ヨヤク</t>
    </rPh>
    <rPh sb="4" eb="5">
      <t>ア</t>
    </rPh>
    <rPh sb="6" eb="8">
      <t>ジョウキョウ</t>
    </rPh>
    <rPh sb="23" eb="25">
      <t>ネンド</t>
    </rPh>
    <rPh sb="26" eb="28">
      <t>ケンコウ</t>
    </rPh>
    <rPh sb="28" eb="30">
      <t>シンダン</t>
    </rPh>
    <rPh sb="30" eb="32">
      <t>ヨヤク</t>
    </rPh>
    <rPh sb="32" eb="34">
      <t>カノウ</t>
    </rPh>
    <rPh sb="34" eb="35">
      <t>ビ</t>
    </rPh>
    <rPh sb="40" eb="42">
      <t>カクニン</t>
    </rPh>
    <phoneticPr fontId="23"/>
  </si>
  <si>
    <t>希望の支払方法・郵送方法に○をつけてください</t>
    <phoneticPr fontId="23"/>
  </si>
  <si>
    <t>また健診結果につきましては、誤送を防ぐために受診者様ご自宅への郵送をお願いしております。ご理解・ご協力どうぞお願いいたします。</t>
    <phoneticPr fontId="23"/>
  </si>
  <si>
    <t>コース名のセルをクリックすると選択肢が表示が表示されます</t>
    <rPh sb="3" eb="4">
      <t>メイ</t>
    </rPh>
    <rPh sb="15" eb="18">
      <t>センタクシ</t>
    </rPh>
    <rPh sb="19" eb="21">
      <t>ヒョウジ</t>
    </rPh>
    <rPh sb="22" eb="24">
      <t>ヒョウジ</t>
    </rPh>
    <phoneticPr fontId="23"/>
  </si>
  <si>
    <t>同様にオプションのセルをクリックすると主なオプションが表示されます</t>
    <rPh sb="0" eb="2">
      <t>ドウヨウ</t>
    </rPh>
    <rPh sb="19" eb="20">
      <t>オモ</t>
    </rPh>
    <rPh sb="27" eb="29">
      <t>ヒョウジ</t>
    </rPh>
    <phoneticPr fontId="23"/>
  </si>
  <si>
    <t>あてはまるものがない場合は備考欄にご記載ください</t>
    <rPh sb="10" eb="12">
      <t>バアイ</t>
    </rPh>
    <rPh sb="13" eb="16">
      <t>ビコウラン</t>
    </rPh>
    <rPh sb="18" eb="20">
      <t>キサイ</t>
    </rPh>
    <phoneticPr fontId="23"/>
  </si>
  <si>
    <t>保険証情報は上から④・①・②の順にご記載ください</t>
    <rPh sb="0" eb="3">
      <t>ホケンショウ</t>
    </rPh>
    <rPh sb="3" eb="5">
      <t>ジョウホウ</t>
    </rPh>
    <rPh sb="6" eb="7">
      <t>ウエ</t>
    </rPh>
    <rPh sb="15" eb="16">
      <t>ジュン</t>
    </rPh>
    <rPh sb="18" eb="20">
      <t>キサイ</t>
    </rPh>
    <phoneticPr fontId="23"/>
  </si>
  <si>
    <t>①予約申込書のタブをクリックし、記入例を参考に必要事項を記入してください</t>
    <rPh sb="1" eb="6">
      <t>ヨヤクモウシコミショ</t>
    </rPh>
    <phoneticPr fontId="23"/>
  </si>
  <si>
    <t>- 入力の仕方 -</t>
    <rPh sb="2" eb="4">
      <t>ニュウリョク</t>
    </rPh>
    <rPh sb="5" eb="7">
      <t>シカタ</t>
    </rPh>
    <phoneticPr fontId="23"/>
  </si>
  <si>
    <t>希望日は第1から第3希望まですべてご記載ください</t>
    <rPh sb="0" eb="3">
      <t>キボウビ</t>
    </rPh>
    <rPh sb="4" eb="5">
      <t>ダイ</t>
    </rPh>
    <rPh sb="8" eb="9">
      <t>ダイ</t>
    </rPh>
    <rPh sb="10" eb="12">
      <t>キボウ</t>
    </rPh>
    <rPh sb="18" eb="20">
      <t>キサイ</t>
    </rPh>
    <phoneticPr fontId="23"/>
  </si>
  <si>
    <t>②予約申込書の送付をしてください</t>
    <rPh sb="1" eb="3">
      <t>ヨヤク</t>
    </rPh>
    <phoneticPr fontId="23"/>
  </si>
  <si>
    <t>　　kofu-k-kenshin@s.yamanashi-min.jp</t>
    <phoneticPr fontId="23"/>
  </si>
  <si>
    <t>　「　予約申込書　」　シートを印刷した物をお送りください</t>
    <rPh sb="3" eb="5">
      <t>ヨヤク</t>
    </rPh>
    <rPh sb="5" eb="8">
      <t>モウシコミショ</t>
    </rPh>
    <rPh sb="15" eb="17">
      <t>インサツ</t>
    </rPh>
    <rPh sb="19" eb="20">
      <t>モノ</t>
    </rPh>
    <rPh sb="22" eb="23">
      <t>オク</t>
    </rPh>
    <phoneticPr fontId="23"/>
  </si>
  <si>
    <t>　に添付して送信してください</t>
    <rPh sb="2" eb="4">
      <t>テンプ</t>
    </rPh>
    <rPh sb="6" eb="8">
      <t>ソウシン</t>
    </rPh>
    <phoneticPr fontId="23"/>
  </si>
  <si>
    <t>　　かけ方にきまりはございません。　下記は１例です。</t>
    <rPh sb="4" eb="5">
      <t>カタ</t>
    </rPh>
    <rPh sb="18" eb="20">
      <t>カキ</t>
    </rPh>
    <rPh sb="22" eb="23">
      <t>レイ</t>
    </rPh>
    <phoneticPr fontId="23"/>
  </si>
</sst>
</file>

<file path=xl/styles.xml><?xml version="1.0" encoding="utf-8"?>
<styleSheet xmlns="http://schemas.openxmlformats.org/spreadsheetml/2006/main">
  <numFmts count="7">
    <numFmt numFmtId="176" formatCode="00000000"/>
    <numFmt numFmtId="177" formatCode="00"/>
    <numFmt numFmtId="178" formatCode="0000000"/>
    <numFmt numFmtId="179" formatCode="yyyy&quot;年&quot;m&quot;月&quot;d&quot;日&quot;;@"/>
    <numFmt numFmtId="180" formatCode="0_);[Red]\(0\)"/>
    <numFmt numFmtId="181" formatCode="[$-411]ge\.m\.d;@"/>
    <numFmt numFmtId="182" formatCode="yyyy/m/d;@"/>
  </numFmts>
  <fonts count="43">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u/>
      <sz val="7.7"/>
      <color indexed="12"/>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4"/>
      <color indexed="8"/>
      <name val="ＭＳ Ｐ明朝"/>
      <family val="1"/>
      <charset val="128"/>
    </font>
    <font>
      <sz val="12"/>
      <color indexed="8"/>
      <name val="ＭＳ Ｐ明朝"/>
      <family val="1"/>
      <charset val="128"/>
    </font>
    <font>
      <sz val="11"/>
      <color indexed="8"/>
      <name val="ＭＳ Ｐ明朝"/>
      <family val="1"/>
      <charset val="128"/>
    </font>
    <font>
      <sz val="6"/>
      <color indexed="8"/>
      <name val="ＭＳ Ｐ明朝"/>
      <family val="1"/>
      <charset val="128"/>
    </font>
    <font>
      <b/>
      <sz val="16"/>
      <color indexed="53"/>
      <name val="ＭＳ Ｐ明朝"/>
      <family val="1"/>
      <charset val="128"/>
    </font>
    <font>
      <sz val="6"/>
      <name val="ＭＳ Ｐゴシック"/>
      <family val="3"/>
      <charset val="128"/>
    </font>
    <font>
      <sz val="11"/>
      <color indexed="8"/>
      <name val="ＭＳ Ｐゴシック"/>
      <family val="3"/>
      <charset val="128"/>
    </font>
    <font>
      <b/>
      <sz val="11"/>
      <color indexed="8"/>
      <name val="ＭＳ Ｐ明朝"/>
      <family val="1"/>
      <charset val="128"/>
    </font>
    <font>
      <sz val="10"/>
      <color indexed="8"/>
      <name val="ＭＳ Ｐゴシック"/>
      <family val="3"/>
      <charset val="128"/>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3"/>
      <color indexed="8"/>
      <name val="ＭＳ Ｐゴシック"/>
      <family val="3"/>
      <charset val="128"/>
    </font>
    <font>
      <sz val="12"/>
      <color indexed="8"/>
      <name val="ＭＳ Ｐゴシック"/>
      <family val="3"/>
      <charset val="128"/>
    </font>
    <font>
      <sz val="12"/>
      <color indexed="8"/>
      <name val="ＭＳ Ｐゴシック"/>
      <family val="3"/>
      <charset val="128"/>
      <scheme val="minor"/>
    </font>
    <font>
      <sz val="14"/>
      <color indexed="8"/>
      <name val="ＭＳ Ｐゴシック"/>
      <family val="3"/>
      <charset val="128"/>
      <scheme val="minor"/>
    </font>
    <font>
      <sz val="16"/>
      <color indexed="8"/>
      <name val="ＭＳ Ｐゴシック"/>
      <family val="3"/>
      <charset val="128"/>
    </font>
    <font>
      <u/>
      <sz val="16"/>
      <color indexed="12"/>
      <name val="ＭＳ Ｐゴシック"/>
      <family val="3"/>
      <charset val="128"/>
    </font>
    <font>
      <sz val="11"/>
      <color indexed="8"/>
      <name val="ＭＳ Ｐゴシック"/>
      <family val="3"/>
      <charset val="128"/>
      <scheme val="minor"/>
    </font>
    <font>
      <sz val="13"/>
      <color indexed="8"/>
      <name val="ＭＳ Ｐゴシック"/>
      <family val="3"/>
      <charset val="128"/>
      <scheme val="minor"/>
    </font>
    <font>
      <sz val="18"/>
      <color theme="1"/>
      <name val="ＭＳ Ｐゴシック"/>
      <family val="3"/>
      <charset val="128"/>
      <scheme val="minor"/>
    </font>
    <font>
      <b/>
      <sz val="20"/>
      <color theme="1"/>
      <name val="ＭＳ Ｐゴシック"/>
      <family val="3"/>
      <charset val="128"/>
      <scheme val="minor"/>
    </font>
    <font>
      <b/>
      <sz val="15"/>
      <color indexed="8"/>
      <name val="ＭＳ Ｐ明朝"/>
      <family val="1"/>
      <charset val="128"/>
    </font>
    <font>
      <sz val="16"/>
      <color indexed="8"/>
      <name val="ＭＳ Ｐゴシック"/>
      <family val="3"/>
      <charset val="128"/>
      <scheme val="minor"/>
    </font>
    <font>
      <sz val="18"/>
      <color indexed="8"/>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1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tted">
        <color indexed="64"/>
      </right>
      <top style="thick">
        <color indexed="64"/>
      </top>
      <bottom style="thin">
        <color indexed="64"/>
      </bottom>
      <diagonal/>
    </border>
    <border>
      <left/>
      <right style="dotted">
        <color indexed="64"/>
      </right>
      <top style="thick">
        <color indexed="64"/>
      </top>
      <bottom style="thin">
        <color indexed="64"/>
      </bottom>
      <diagonal/>
    </border>
    <border>
      <left style="dotted">
        <color indexed="64"/>
      </left>
      <right style="thick">
        <color indexed="64"/>
      </right>
      <top style="thick">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thin">
        <color indexed="64"/>
      </left>
      <right style="dotted">
        <color indexed="64"/>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dotted">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n">
        <color indexed="64"/>
      </bottom>
      <diagonal/>
    </border>
    <border>
      <left style="dotted">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bottom style="thick">
        <color indexed="64"/>
      </bottom>
      <diagonal/>
    </border>
    <border>
      <left/>
      <right style="dotted">
        <color indexed="64"/>
      </right>
      <top/>
      <bottom style="thick">
        <color indexed="64"/>
      </bottom>
      <diagonal/>
    </border>
    <border>
      <left style="thick">
        <color indexed="64"/>
      </left>
      <right/>
      <top style="thick">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style="thick">
        <color indexed="64"/>
      </bottom>
      <diagonal/>
    </border>
    <border>
      <left style="thin">
        <color indexed="64"/>
      </left>
      <right/>
      <top style="thick">
        <color indexed="64"/>
      </top>
      <bottom style="thin">
        <color indexed="64"/>
      </bottom>
      <diagonal/>
    </border>
    <border>
      <left/>
      <right/>
      <top/>
      <bottom style="thick">
        <color indexed="64"/>
      </bottom>
      <diagonal/>
    </border>
    <border>
      <left style="thin">
        <color indexed="64"/>
      </left>
      <right/>
      <top style="thin">
        <color indexed="64"/>
      </top>
      <bottom style="thick">
        <color indexed="64"/>
      </bottom>
      <diagonal/>
    </border>
    <border>
      <left/>
      <right style="dotted">
        <color indexed="64"/>
      </right>
      <top style="thin">
        <color indexed="64"/>
      </top>
      <bottom style="thick">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ck">
        <color indexed="64"/>
      </bottom>
      <diagonal/>
    </border>
    <border>
      <left style="dashed">
        <color indexed="64"/>
      </left>
      <right/>
      <top style="thin">
        <color indexed="64"/>
      </top>
      <bottom style="thick">
        <color indexed="64"/>
      </bottom>
      <diagonal/>
    </border>
    <border>
      <left style="thin">
        <color indexed="64"/>
      </left>
      <right/>
      <top style="thin">
        <color indexed="64"/>
      </top>
      <bottom style="medium">
        <color indexed="64"/>
      </bottom>
      <diagonal/>
    </border>
    <border>
      <left style="dashed">
        <color indexed="64"/>
      </left>
      <right style="thin">
        <color indexed="64"/>
      </right>
      <top style="thin">
        <color indexed="64"/>
      </top>
      <bottom style="thick">
        <color indexed="64"/>
      </bottom>
      <diagonal/>
    </border>
    <border>
      <left style="dashed">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3">
    <xf numFmtId="0" fontId="0"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24"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11" fillId="4" borderId="0" applyNumberFormat="0" applyBorder="0" applyAlignment="0" applyProtection="0">
      <alignment vertical="center"/>
    </xf>
  </cellStyleXfs>
  <cellXfs count="329">
    <xf numFmtId="0" fontId="0" fillId="0" borderId="0" xfId="0">
      <alignment vertical="center"/>
    </xf>
    <xf numFmtId="0" fontId="18" fillId="0" borderId="0" xfId="0" applyFont="1" applyAlignment="1">
      <alignment horizontal="center" vertical="center"/>
    </xf>
    <xf numFmtId="14" fontId="18" fillId="0" borderId="0" xfId="0" applyNumberFormat="1" applyFont="1" applyAlignment="1">
      <alignment horizontal="center" vertical="center"/>
    </xf>
    <xf numFmtId="0" fontId="19" fillId="0" borderId="0" xfId="0" applyFont="1" applyAlignment="1">
      <alignment horizontal="center" vertical="center"/>
    </xf>
    <xf numFmtId="0" fontId="18" fillId="0" borderId="0" xfId="0" applyFont="1" applyAlignment="1">
      <alignment horizontal="left" vertical="center"/>
    </xf>
    <xf numFmtId="0" fontId="18" fillId="0" borderId="0" xfId="0" applyFont="1" applyBorder="1" applyAlignment="1">
      <alignment horizontal="center" vertical="center"/>
    </xf>
    <xf numFmtId="14" fontId="18" fillId="0" borderId="0" xfId="0" applyNumberFormat="1" applyFont="1" applyBorder="1" applyAlignment="1">
      <alignment horizontal="center" vertical="center"/>
    </xf>
    <xf numFmtId="0" fontId="20" fillId="0" borderId="0" xfId="0" applyFont="1" applyBorder="1" applyAlignment="1">
      <alignment horizontal="center"/>
    </xf>
    <xf numFmtId="176" fontId="0" fillId="0" borderId="0" xfId="0" applyNumberFormat="1" applyFill="1">
      <alignment vertical="center"/>
    </xf>
    <xf numFmtId="0" fontId="18" fillId="0" borderId="0" xfId="0" applyNumberFormat="1" applyFont="1" applyAlignment="1">
      <alignment horizontal="center" vertical="center"/>
    </xf>
    <xf numFmtId="0" fontId="18" fillId="0" borderId="0" xfId="0" applyNumberFormat="1" applyFont="1" applyBorder="1" applyAlignment="1">
      <alignment horizontal="center" vertical="center"/>
    </xf>
    <xf numFmtId="0" fontId="20" fillId="0" borderId="0" xfId="0" applyFont="1" applyBorder="1" applyAlignment="1">
      <alignment horizontal="left" vertical="center"/>
    </xf>
    <xf numFmtId="0" fontId="19" fillId="0" borderId="0" xfId="0" applyFont="1" applyBorder="1" applyAlignment="1">
      <alignment vertical="center"/>
    </xf>
    <xf numFmtId="0" fontId="19" fillId="0" borderId="0" xfId="0" applyFont="1" applyBorder="1" applyAlignment="1">
      <alignment horizontal="right" vertical="center"/>
    </xf>
    <xf numFmtId="0" fontId="21" fillId="0" borderId="17" xfId="0" applyFont="1" applyBorder="1" applyAlignment="1">
      <alignment vertical="center" wrapText="1"/>
    </xf>
    <xf numFmtId="0" fontId="18" fillId="0" borderId="18" xfId="0" applyFont="1" applyBorder="1" applyAlignment="1">
      <alignment horizontal="center" vertical="center"/>
    </xf>
    <xf numFmtId="0" fontId="20" fillId="0" borderId="0" xfId="0" applyFont="1" applyBorder="1" applyAlignment="1">
      <alignment horizontal="right"/>
    </xf>
    <xf numFmtId="0" fontId="20" fillId="0" borderId="0" xfId="0" applyFont="1" applyBorder="1" applyAlignment="1"/>
    <xf numFmtId="0" fontId="20" fillId="0" borderId="19" xfId="0" applyFont="1" applyFill="1" applyBorder="1" applyAlignment="1">
      <alignment horizontal="left" vertical="center" wrapText="1"/>
    </xf>
    <xf numFmtId="179" fontId="20" fillId="0" borderId="20" xfId="0" applyNumberFormat="1" applyFont="1" applyFill="1" applyBorder="1" applyAlignment="1">
      <alignment horizontal="left" vertical="center" wrapText="1"/>
    </xf>
    <xf numFmtId="0" fontId="20" fillId="0" borderId="21" xfId="0" applyNumberFormat="1" applyFont="1" applyFill="1" applyBorder="1" applyAlignment="1">
      <alignment vertical="center" wrapText="1"/>
    </xf>
    <xf numFmtId="0" fontId="20" fillId="0" borderId="22" xfId="0" applyFont="1" applyFill="1" applyBorder="1" applyAlignment="1">
      <alignment horizontal="left" vertical="center" wrapText="1"/>
    </xf>
    <xf numFmtId="14" fontId="20" fillId="0" borderId="23" xfId="0" applyNumberFormat="1" applyFont="1" applyFill="1" applyBorder="1" applyAlignment="1">
      <alignment vertical="center" wrapText="1"/>
    </xf>
    <xf numFmtId="0" fontId="20" fillId="0" borderId="24" xfId="0" applyNumberFormat="1" applyFont="1" applyFill="1" applyBorder="1" applyAlignment="1">
      <alignment vertical="center" wrapText="1"/>
    </xf>
    <xf numFmtId="0" fontId="20" fillId="0" borderId="22" xfId="0" applyFont="1" applyFill="1" applyBorder="1" applyAlignment="1">
      <alignment vertical="center" wrapText="1"/>
    </xf>
    <xf numFmtId="14" fontId="20" fillId="0" borderId="22" xfId="0" applyNumberFormat="1" applyFont="1" applyFill="1" applyBorder="1" applyAlignment="1">
      <alignment vertical="center" wrapText="1"/>
    </xf>
    <xf numFmtId="0" fontId="19" fillId="0" borderId="0" xfId="0" applyFont="1" applyAlignment="1">
      <alignment horizontal="left" vertical="center"/>
    </xf>
    <xf numFmtId="0" fontId="20" fillId="0" borderId="25" xfId="0" applyFont="1" applyFill="1" applyBorder="1" applyAlignment="1">
      <alignment vertical="center" wrapText="1"/>
    </xf>
    <xf numFmtId="0" fontId="20" fillId="0" borderId="26" xfId="0" applyNumberFormat="1" applyFont="1" applyFill="1" applyBorder="1" applyAlignment="1">
      <alignment vertical="center" wrapText="1"/>
    </xf>
    <xf numFmtId="0" fontId="19" fillId="0" borderId="27" xfId="0" applyFont="1" applyFill="1" applyBorder="1" applyAlignment="1">
      <alignment horizontal="center" vertical="center" wrapText="1"/>
    </xf>
    <xf numFmtId="0" fontId="20" fillId="0" borderId="27" xfId="0" applyFont="1" applyFill="1" applyBorder="1" applyAlignment="1">
      <alignment vertical="center" wrapText="1"/>
    </xf>
    <xf numFmtId="14" fontId="20" fillId="0" borderId="27" xfId="0" applyNumberFormat="1" applyFont="1" applyFill="1" applyBorder="1" applyAlignment="1">
      <alignment horizontal="left" vertical="center" wrapText="1"/>
    </xf>
    <xf numFmtId="14" fontId="20" fillId="0" borderId="27" xfId="0" applyNumberFormat="1" applyFont="1" applyFill="1" applyBorder="1" applyAlignment="1">
      <alignment horizontal="center" vertical="center" wrapText="1"/>
    </xf>
    <xf numFmtId="0" fontId="20" fillId="0" borderId="27" xfId="0" applyNumberFormat="1" applyFont="1" applyFill="1" applyBorder="1" applyAlignment="1">
      <alignment horizontal="center" vertical="center" wrapText="1"/>
    </xf>
    <xf numFmtId="0" fontId="20" fillId="0" borderId="0" xfId="0" applyFont="1" applyFill="1" applyBorder="1" applyAlignment="1">
      <alignment vertical="center" wrapText="1"/>
    </xf>
    <xf numFmtId="14" fontId="20" fillId="0" borderId="0" xfId="0" applyNumberFormat="1" applyFont="1" applyFill="1" applyBorder="1" applyAlignment="1">
      <alignment horizontal="center" vertical="center" wrapText="1"/>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8" fillId="0" borderId="0" xfId="0" applyFont="1" applyFill="1" applyBorder="1" applyAlignment="1">
      <alignment vertical="center"/>
    </xf>
    <xf numFmtId="0" fontId="20" fillId="0" borderId="0" xfId="0" applyFont="1">
      <alignment vertical="center"/>
    </xf>
    <xf numFmtId="0" fontId="18" fillId="0" borderId="0" xfId="0" applyFont="1">
      <alignment vertical="center"/>
    </xf>
    <xf numFmtId="180" fontId="20" fillId="0" borderId="29" xfId="0" applyNumberFormat="1" applyFont="1" applyFill="1" applyBorder="1" applyAlignment="1">
      <alignment horizontal="right" vertical="center" wrapText="1"/>
    </xf>
    <xf numFmtId="14" fontId="25" fillId="0" borderId="27" xfId="0" applyNumberFormat="1" applyFont="1" applyFill="1" applyBorder="1" applyAlignment="1">
      <alignment horizontal="center" vertical="center" wrapText="1"/>
    </xf>
    <xf numFmtId="0" fontId="25" fillId="0" borderId="0" xfId="0" applyFont="1" applyBorder="1" applyAlignment="1">
      <alignment horizontal="center" vertical="center"/>
    </xf>
    <xf numFmtId="0" fontId="25" fillId="0" borderId="0" xfId="0" applyFont="1" applyAlignment="1">
      <alignment horizontal="center" vertical="center"/>
    </xf>
    <xf numFmtId="14" fontId="25" fillId="0" borderId="31" xfId="0" applyNumberFormat="1" applyFont="1" applyFill="1" applyBorder="1" applyAlignment="1">
      <alignment horizontal="center" vertical="center" wrapText="1"/>
    </xf>
    <xf numFmtId="0" fontId="0" fillId="0" borderId="0" xfId="0" applyFill="1">
      <alignment vertical="center"/>
    </xf>
    <xf numFmtId="181" fontId="20" fillId="0" borderId="28" xfId="0" applyNumberFormat="1" applyFont="1" applyFill="1" applyBorder="1" applyAlignment="1">
      <alignment horizontal="left" vertical="center" wrapText="1"/>
    </xf>
    <xf numFmtId="0" fontId="26" fillId="0" borderId="0" xfId="0" applyFont="1">
      <alignment vertical="center"/>
    </xf>
    <xf numFmtId="177" fontId="0" fillId="0" borderId="0" xfId="0" applyNumberFormat="1" applyFill="1">
      <alignment vertical="center"/>
    </xf>
    <xf numFmtId="49" fontId="0" fillId="0" borderId="0" xfId="0" applyNumberFormat="1" applyFill="1">
      <alignment vertical="center"/>
    </xf>
    <xf numFmtId="14" fontId="0" fillId="0" borderId="0" xfId="0" applyNumberFormat="1" applyFill="1">
      <alignment vertical="center"/>
    </xf>
    <xf numFmtId="178" fontId="0" fillId="0" borderId="0" xfId="0" applyNumberFormat="1" applyFill="1">
      <alignment vertical="center"/>
    </xf>
    <xf numFmtId="0" fontId="18" fillId="0" borderId="0" xfId="0" applyFont="1" applyFill="1" applyAlignment="1">
      <alignment horizontal="center" vertical="center"/>
    </xf>
    <xf numFmtId="0" fontId="18" fillId="0" borderId="0" xfId="0" applyFont="1" applyFill="1" applyBorder="1" applyAlignment="1">
      <alignment horizontal="center" vertical="center" textRotation="255"/>
    </xf>
    <xf numFmtId="14" fontId="20" fillId="0" borderId="0" xfId="0" applyNumberFormat="1" applyFont="1" applyFill="1" applyBorder="1" applyAlignment="1">
      <alignment vertical="center" wrapText="1"/>
    </xf>
    <xf numFmtId="181" fontId="20" fillId="0" borderId="0" xfId="0" applyNumberFormat="1" applyFont="1" applyFill="1" applyBorder="1" applyAlignment="1">
      <alignment horizontal="left" vertical="center" wrapText="1"/>
    </xf>
    <xf numFmtId="180" fontId="20" fillId="0" borderId="0" xfId="0" applyNumberFormat="1" applyFont="1" applyFill="1" applyBorder="1" applyAlignment="1">
      <alignment horizontal="right" vertical="center" wrapText="1"/>
    </xf>
    <xf numFmtId="0" fontId="20" fillId="0" borderId="0" xfId="0" applyNumberFormat="1" applyFont="1" applyFill="1" applyBorder="1" applyAlignment="1">
      <alignment vertical="center" wrapText="1"/>
    </xf>
    <xf numFmtId="14" fontId="25" fillId="0" borderId="0" xfId="0" applyNumberFormat="1" applyFont="1" applyFill="1" applyBorder="1" applyAlignment="1">
      <alignment horizontal="center" vertical="center" wrapText="1"/>
    </xf>
    <xf numFmtId="179" fontId="20" fillId="0" borderId="0" xfId="0" applyNumberFormat="1" applyFont="1" applyFill="1" applyBorder="1" applyAlignment="1">
      <alignment horizontal="left" vertical="center" wrapText="1"/>
    </xf>
    <xf numFmtId="0" fontId="18" fillId="0" borderId="0" xfId="0" applyFont="1" applyBorder="1" applyAlignment="1">
      <alignment horizontal="left" vertical="center"/>
    </xf>
    <xf numFmtId="0" fontId="20" fillId="0" borderId="20" xfId="0" applyFont="1" applyFill="1" applyBorder="1" applyAlignment="1">
      <alignment horizontal="left" vertical="center" wrapText="1"/>
    </xf>
    <xf numFmtId="14" fontId="20" fillId="0" borderId="23" xfId="0" applyNumberFormat="1" applyFont="1" applyFill="1" applyBorder="1" applyAlignment="1">
      <alignment horizontal="left" vertical="center" wrapText="1"/>
    </xf>
    <xf numFmtId="0" fontId="18" fillId="0" borderId="0" xfId="0" applyFont="1" applyFill="1" applyBorder="1" applyAlignment="1">
      <alignment horizontal="center" vertical="center"/>
    </xf>
    <xf numFmtId="14" fontId="20" fillId="0" borderId="0" xfId="0" applyNumberFormat="1" applyFont="1" applyFill="1" applyBorder="1" applyAlignment="1">
      <alignment horizontal="left"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19" fillId="0" borderId="37" xfId="0" applyFont="1" applyBorder="1" applyAlignment="1">
      <alignment horizontal="left" vertical="center"/>
    </xf>
    <xf numFmtId="0" fontId="19" fillId="0" borderId="36" xfId="0" applyFont="1" applyBorder="1" applyAlignment="1">
      <alignment horizontal="left" vertical="center"/>
    </xf>
    <xf numFmtId="0" fontId="19" fillId="0" borderId="41" xfId="0" applyFont="1" applyBorder="1" applyAlignment="1">
      <alignment horizontal="left" vertical="center"/>
    </xf>
    <xf numFmtId="0" fontId="0" fillId="0" borderId="0" xfId="0" applyAlignment="1">
      <alignment horizontal="center" vertical="center"/>
    </xf>
    <xf numFmtId="0" fontId="0" fillId="0" borderId="0" xfId="0" applyAlignment="1">
      <alignment vertical="center"/>
    </xf>
    <xf numFmtId="0" fontId="28" fillId="0" borderId="0" xfId="0" applyFont="1">
      <alignment vertical="center"/>
    </xf>
    <xf numFmtId="0" fontId="28" fillId="0" borderId="0" xfId="0" applyFont="1" applyAlignment="1">
      <alignment vertical="center"/>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0" xfId="0" applyFill="1" applyAlignment="1">
      <alignment horizontal="left" vertical="center"/>
    </xf>
    <xf numFmtId="0" fontId="19" fillId="0" borderId="34" xfId="0" applyFont="1" applyBorder="1" applyAlignment="1">
      <alignment horizontal="left" vertical="center"/>
    </xf>
    <xf numFmtId="0" fontId="0" fillId="0" borderId="0" xfId="0" applyBorder="1">
      <alignment vertical="center"/>
    </xf>
    <xf numFmtId="0" fontId="0" fillId="0" borderId="0" xfId="0" applyFont="1">
      <alignment vertical="center"/>
    </xf>
    <xf numFmtId="0" fontId="0" fillId="0" borderId="0" xfId="0" applyFont="1" applyBorder="1">
      <alignment vertical="center"/>
    </xf>
    <xf numFmtId="0" fontId="29" fillId="0" borderId="0" xfId="0" applyFont="1" applyBorder="1" applyAlignment="1">
      <alignment horizontal="left" vertical="center" wrapText="1"/>
    </xf>
    <xf numFmtId="0" fontId="0" fillId="0" borderId="11" xfId="0" applyBorder="1" applyAlignment="1">
      <alignment horizontal="center" vertical="center"/>
    </xf>
    <xf numFmtId="0" fontId="20" fillId="0" borderId="20" xfId="0" applyFont="1" applyFill="1" applyBorder="1" applyAlignment="1">
      <alignment horizontal="left" vertical="center" wrapText="1"/>
    </xf>
    <xf numFmtId="14" fontId="20" fillId="0" borderId="23" xfId="0" applyNumberFormat="1" applyFont="1" applyFill="1" applyBorder="1" applyAlignment="1">
      <alignment horizontal="left" vertical="center" wrapText="1"/>
    </xf>
    <xf numFmtId="176" fontId="0" fillId="0" borderId="0" xfId="0" applyNumberFormat="1" applyFill="1" applyAlignment="1">
      <alignment vertical="center"/>
    </xf>
    <xf numFmtId="14" fontId="20" fillId="0" borderId="23" xfId="0" applyNumberFormat="1" applyFont="1" applyFill="1" applyBorder="1" applyAlignment="1">
      <alignment horizontal="left" vertical="center" wrapText="1"/>
    </xf>
    <xf numFmtId="0" fontId="20" fillId="0" borderId="20" xfId="0" applyFont="1" applyFill="1" applyBorder="1" applyAlignment="1">
      <alignment horizontal="left" vertical="center" wrapText="1"/>
    </xf>
    <xf numFmtId="0" fontId="18" fillId="0" borderId="12" xfId="0" applyFont="1" applyBorder="1" applyAlignment="1">
      <alignment horizontal="center" vertical="center"/>
    </xf>
    <xf numFmtId="0" fontId="18" fillId="0" borderId="15" xfId="0" applyFont="1" applyBorder="1" applyAlignment="1">
      <alignment horizontal="center" vertical="center"/>
    </xf>
    <xf numFmtId="0" fontId="25" fillId="0" borderId="31" xfId="0" applyFont="1" applyBorder="1" applyAlignment="1">
      <alignment horizontal="center" vertical="center"/>
    </xf>
    <xf numFmtId="0" fontId="0" fillId="0" borderId="0" xfId="0" applyFill="1" applyAlignment="1">
      <alignment horizontal="right" vertical="center"/>
    </xf>
    <xf numFmtId="0" fontId="30" fillId="0" borderId="30" xfId="0" applyFont="1" applyBorder="1" applyAlignment="1">
      <alignment horizontal="center" vertical="center"/>
    </xf>
    <xf numFmtId="0" fontId="19" fillId="0" borderId="15" xfId="0" applyFont="1" applyBorder="1" applyAlignment="1">
      <alignment horizontal="center" vertical="center"/>
    </xf>
    <xf numFmtId="0" fontId="19" fillId="0" borderId="12" xfId="0" applyFont="1" applyBorder="1" applyAlignment="1">
      <alignment horizontal="center" vertical="center"/>
    </xf>
    <xf numFmtId="0" fontId="19" fillId="0" borderId="18"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33" fillId="0" borderId="85" xfId="0" applyFont="1" applyBorder="1" applyAlignment="1">
      <alignment horizontal="center" vertical="center"/>
    </xf>
    <xf numFmtId="0" fontId="33" fillId="0" borderId="87" xfId="0" applyFont="1" applyBorder="1" applyAlignment="1">
      <alignment horizontal="center" vertical="center"/>
    </xf>
    <xf numFmtId="0" fontId="32" fillId="24" borderId="91" xfId="0" applyFont="1" applyFill="1" applyBorder="1" applyAlignment="1">
      <alignment horizontal="left" vertical="center" wrapText="1"/>
    </xf>
    <xf numFmtId="0" fontId="30" fillId="0" borderId="93" xfId="0" applyFont="1" applyBorder="1" applyAlignment="1">
      <alignment horizontal="center" vertical="center"/>
    </xf>
    <xf numFmtId="0" fontId="0" fillId="0" borderId="93" xfId="0" applyBorder="1" applyAlignment="1">
      <alignment horizontal="center" vertical="center"/>
    </xf>
    <xf numFmtId="0" fontId="36" fillId="0" borderId="73" xfId="0" applyFont="1" applyFill="1" applyBorder="1" applyAlignment="1">
      <alignment horizontal="left" vertical="center" wrapText="1"/>
    </xf>
    <xf numFmtId="0" fontId="36" fillId="0" borderId="43" xfId="0" applyNumberFormat="1" applyFont="1" applyFill="1" applyBorder="1" applyAlignment="1">
      <alignment horizontal="center" vertical="center" wrapText="1"/>
    </xf>
    <xf numFmtId="0" fontId="36" fillId="0" borderId="73" xfId="0" applyFont="1" applyFill="1" applyBorder="1" applyAlignment="1">
      <alignment horizontal="center" vertical="center" wrapText="1"/>
    </xf>
    <xf numFmtId="0" fontId="36" fillId="0" borderId="30" xfId="0" applyFont="1" applyFill="1" applyBorder="1" applyAlignment="1">
      <alignment horizontal="left" vertical="center" wrapText="1"/>
    </xf>
    <xf numFmtId="0" fontId="36" fillId="0" borderId="14" xfId="0" applyNumberFormat="1" applyFont="1" applyFill="1" applyBorder="1" applyAlignment="1">
      <alignment horizontal="center" vertical="center" wrapText="1"/>
    </xf>
    <xf numFmtId="0" fontId="36" fillId="0" borderId="30" xfId="0" applyNumberFormat="1" applyFont="1" applyFill="1" applyBorder="1" applyAlignment="1">
      <alignment horizontal="center" vertical="center" wrapText="1"/>
    </xf>
    <xf numFmtId="0" fontId="36" fillId="0" borderId="30" xfId="0" applyNumberFormat="1" applyFont="1" applyFill="1" applyBorder="1" applyAlignment="1">
      <alignment vertical="center" wrapText="1"/>
    </xf>
    <xf numFmtId="14" fontId="36" fillId="0" borderId="30" xfId="0" applyNumberFormat="1" applyFont="1" applyFill="1" applyBorder="1" applyAlignment="1">
      <alignment horizontal="center" vertical="center" wrapText="1"/>
    </xf>
    <xf numFmtId="14" fontId="36" fillId="0" borderId="41" xfId="0" applyNumberFormat="1" applyFont="1" applyFill="1" applyBorder="1" applyAlignment="1">
      <alignment horizontal="center" vertical="center" wrapText="1"/>
    </xf>
    <xf numFmtId="0" fontId="36" fillId="0" borderId="30" xfId="0" applyFont="1" applyFill="1" applyBorder="1" applyAlignment="1">
      <alignment horizontal="center" vertical="center" wrapText="1"/>
    </xf>
    <xf numFmtId="0" fontId="36" fillId="0" borderId="56" xfId="0" applyFont="1" applyFill="1" applyBorder="1" applyAlignment="1">
      <alignment vertical="center" wrapText="1"/>
    </xf>
    <xf numFmtId="0" fontId="36" fillId="0" borderId="94" xfId="0" applyNumberFormat="1" applyFont="1" applyFill="1" applyBorder="1" applyAlignment="1">
      <alignment horizontal="center" vertical="center" wrapText="1"/>
    </xf>
    <xf numFmtId="0" fontId="36" fillId="0" borderId="95" xfId="0" applyNumberFormat="1" applyFont="1" applyFill="1" applyBorder="1" applyAlignment="1">
      <alignment horizontal="center" vertical="center" wrapText="1"/>
    </xf>
    <xf numFmtId="0" fontId="36" fillId="0" borderId="56" xfId="0" applyNumberFormat="1" applyFont="1" applyFill="1" applyBorder="1" applyAlignment="1">
      <alignment horizontal="left" vertical="center" wrapText="1"/>
    </xf>
    <xf numFmtId="0" fontId="36" fillId="0" borderId="32" xfId="0" applyNumberFormat="1" applyFont="1" applyFill="1" applyBorder="1" applyAlignment="1">
      <alignment vertical="center" wrapText="1"/>
    </xf>
    <xf numFmtId="0" fontId="36" fillId="0" borderId="81" xfId="0" applyNumberFormat="1" applyFont="1" applyFill="1" applyBorder="1" applyAlignment="1">
      <alignment horizontal="left" vertical="center" wrapText="1"/>
    </xf>
    <xf numFmtId="0" fontId="36" fillId="0" borderId="73" xfId="0" applyNumberFormat="1" applyFont="1" applyFill="1" applyBorder="1" applyAlignment="1">
      <alignment horizontal="left" vertical="center" wrapText="1"/>
    </xf>
    <xf numFmtId="0" fontId="36" fillId="0" borderId="73" xfId="0" applyNumberFormat="1" applyFont="1" applyFill="1" applyBorder="1" applyAlignment="1">
      <alignment vertical="center" wrapText="1"/>
    </xf>
    <xf numFmtId="0" fontId="36" fillId="0" borderId="31" xfId="0" applyFont="1" applyFill="1" applyBorder="1" applyAlignment="1">
      <alignment vertical="center" wrapText="1"/>
    </xf>
    <xf numFmtId="0" fontId="36" fillId="0" borderId="97" xfId="0" applyNumberFormat="1" applyFont="1" applyFill="1" applyBorder="1" applyAlignment="1">
      <alignment horizontal="center" vertical="center" wrapText="1"/>
    </xf>
    <xf numFmtId="0" fontId="36" fillId="0" borderId="31" xfId="0" applyNumberFormat="1" applyFont="1" applyFill="1" applyBorder="1" applyAlignment="1">
      <alignment horizontal="left" vertical="center" wrapText="1"/>
    </xf>
    <xf numFmtId="14" fontId="36" fillId="0" borderId="25" xfId="0" applyNumberFormat="1" applyFont="1" applyFill="1" applyBorder="1" applyAlignment="1">
      <alignment vertical="center" wrapText="1"/>
    </xf>
    <xf numFmtId="0" fontId="36" fillId="0" borderId="76" xfId="0" applyNumberFormat="1" applyFont="1" applyFill="1" applyBorder="1" applyAlignment="1">
      <alignment horizontal="left" vertical="center" wrapText="1"/>
    </xf>
    <xf numFmtId="0" fontId="36" fillId="0" borderId="52" xfId="0" applyNumberFormat="1" applyFont="1" applyFill="1" applyBorder="1" applyAlignment="1">
      <alignment horizontal="center" vertical="center" wrapText="1"/>
    </xf>
    <xf numFmtId="0" fontId="36" fillId="0" borderId="38" xfId="0" applyNumberFormat="1" applyFont="1" applyFill="1" applyBorder="1" applyAlignment="1">
      <alignment horizontal="center" vertical="center" wrapText="1"/>
    </xf>
    <xf numFmtId="0" fontId="36" fillId="0" borderId="30" xfId="0" applyNumberFormat="1" applyFont="1" applyFill="1" applyBorder="1" applyAlignment="1">
      <alignment horizontal="left" vertical="center" wrapText="1"/>
    </xf>
    <xf numFmtId="0" fontId="33" fillId="0" borderId="30" xfId="0" applyFont="1" applyBorder="1" applyAlignment="1">
      <alignment horizontal="center" vertical="center"/>
    </xf>
    <xf numFmtId="0" fontId="33" fillId="0" borderId="83" xfId="0" applyFont="1" applyBorder="1" applyAlignment="1">
      <alignment horizontal="center" vertical="center"/>
    </xf>
    <xf numFmtId="0" fontId="33" fillId="0" borderId="85" xfId="0" applyFont="1" applyFill="1" applyBorder="1" applyAlignment="1">
      <alignment horizontal="center" vertical="center" wrapText="1"/>
    </xf>
    <xf numFmtId="0" fontId="37" fillId="0" borderId="37" xfId="0" applyFont="1" applyBorder="1" applyAlignment="1">
      <alignment vertical="center" wrapText="1"/>
    </xf>
    <xf numFmtId="0" fontId="37" fillId="0" borderId="96" xfId="0" applyFont="1" applyBorder="1" applyAlignment="1">
      <alignment vertical="center" wrapText="1"/>
    </xf>
    <xf numFmtId="0" fontId="31" fillId="0" borderId="0" xfId="0" applyFont="1" applyBorder="1" applyAlignment="1">
      <alignment horizontal="center" vertical="center"/>
    </xf>
    <xf numFmtId="0" fontId="35" fillId="0" borderId="0" xfId="28" applyFont="1" applyBorder="1" applyAlignment="1" applyProtection="1">
      <alignment horizontal="center" vertical="center"/>
    </xf>
    <xf numFmtId="0" fontId="34" fillId="0" borderId="0" xfId="0" applyFont="1" applyBorder="1" applyAlignment="1">
      <alignment horizontal="center" vertical="center"/>
    </xf>
    <xf numFmtId="0" fontId="30" fillId="0" borderId="0" xfId="0" applyFont="1" applyBorder="1" applyAlignment="1">
      <alignment horizontal="center" vertical="center"/>
    </xf>
    <xf numFmtId="0" fontId="30" fillId="0" borderId="56" xfId="0" applyFont="1" applyBorder="1" applyAlignment="1">
      <alignment horizontal="center" vertical="center"/>
    </xf>
    <xf numFmtId="0" fontId="29" fillId="0" borderId="0" xfId="0" applyFont="1" applyAlignment="1">
      <alignment vertical="center"/>
    </xf>
    <xf numFmtId="0" fontId="40" fillId="0" borderId="0" xfId="0" applyFont="1" applyBorder="1" applyAlignment="1" applyProtection="1">
      <alignment horizontal="left" vertical="center"/>
      <protection locked="0"/>
    </xf>
    <xf numFmtId="0" fontId="37" fillId="0" borderId="11" xfId="0" applyFont="1" applyBorder="1" applyAlignment="1">
      <alignment horizontal="center" vertical="center"/>
    </xf>
    <xf numFmtId="0" fontId="37" fillId="0" borderId="73" xfId="0" applyNumberFormat="1" applyFont="1" applyFill="1" applyBorder="1" applyAlignment="1">
      <alignment horizontal="center" vertical="center" wrapText="1"/>
    </xf>
    <xf numFmtId="0" fontId="37" fillId="0" borderId="30" xfId="0" applyNumberFormat="1" applyFont="1" applyFill="1" applyBorder="1" applyAlignment="1">
      <alignment horizontal="center" vertical="center" wrapText="1"/>
    </xf>
    <xf numFmtId="14" fontId="37" fillId="0" borderId="41" xfId="0" applyNumberFormat="1" applyFont="1" applyFill="1" applyBorder="1" applyAlignment="1">
      <alignment horizontal="center" vertical="center" wrapText="1"/>
    </xf>
    <xf numFmtId="0" fontId="37" fillId="0" borderId="14" xfId="0" applyNumberFormat="1" applyFont="1" applyFill="1" applyBorder="1" applyAlignment="1">
      <alignment horizontal="center" vertical="center" wrapText="1"/>
    </xf>
    <xf numFmtId="0" fontId="37" fillId="0" borderId="40" xfId="0" applyFont="1" applyBorder="1" applyAlignment="1">
      <alignment horizontal="center" vertical="center"/>
    </xf>
    <xf numFmtId="0" fontId="34" fillId="0" borderId="0" xfId="0" applyFont="1">
      <alignment vertical="center"/>
    </xf>
    <xf numFmtId="0" fontId="41" fillId="0" borderId="0" xfId="0" applyFont="1">
      <alignment vertical="center"/>
    </xf>
    <xf numFmtId="182" fontId="33" fillId="0" borderId="74" xfId="0" applyNumberFormat="1" applyFont="1" applyFill="1" applyBorder="1" applyAlignment="1">
      <alignment horizontal="center" vertical="center" wrapText="1"/>
    </xf>
    <xf numFmtId="182" fontId="33" fillId="0" borderId="75" xfId="0" applyNumberFormat="1" applyFont="1" applyFill="1" applyBorder="1" applyAlignment="1">
      <alignment horizontal="center" vertical="center" wrapText="1"/>
    </xf>
    <xf numFmtId="14" fontId="33" fillId="0" borderId="75" xfId="0" applyNumberFormat="1" applyFont="1" applyFill="1" applyBorder="1" applyAlignment="1">
      <alignment horizontal="center" vertical="center" wrapText="1"/>
    </xf>
    <xf numFmtId="0" fontId="29" fillId="0" borderId="0" xfId="0" applyFont="1" applyAlignment="1">
      <alignment horizontal="center" vertical="center"/>
    </xf>
    <xf numFmtId="0" fontId="31" fillId="0" borderId="87" xfId="0" applyFont="1" applyBorder="1" applyAlignment="1">
      <alignment horizontal="center" vertical="center"/>
    </xf>
    <xf numFmtId="0" fontId="31" fillId="0" borderId="83" xfId="0" applyFont="1" applyBorder="1" applyAlignment="1">
      <alignment horizontal="center" vertical="center"/>
    </xf>
    <xf numFmtId="0" fontId="35" fillId="0" borderId="83" xfId="28" applyFont="1" applyBorder="1" applyAlignment="1" applyProtection="1">
      <alignment horizontal="center" vertical="center"/>
    </xf>
    <xf numFmtId="0" fontId="35" fillId="0" borderId="88" xfId="28" applyFont="1" applyBorder="1" applyAlignment="1" applyProtection="1">
      <alignment horizontal="center" vertical="center"/>
    </xf>
    <xf numFmtId="0" fontId="41" fillId="0" borderId="84" xfId="0" applyFont="1" applyBorder="1" applyAlignment="1">
      <alignment horizontal="left" vertical="center"/>
    </xf>
    <xf numFmtId="0" fontId="34" fillId="0" borderId="0" xfId="0" applyFont="1" applyBorder="1" applyAlignment="1">
      <alignment horizontal="left" vertical="center"/>
    </xf>
    <xf numFmtId="0" fontId="32" fillId="0" borderId="77" xfId="0" applyFont="1" applyFill="1" applyBorder="1" applyAlignment="1">
      <alignment horizontal="center" vertical="center" wrapText="1"/>
    </xf>
    <xf numFmtId="0" fontId="32" fillId="0" borderId="78" xfId="0" applyFont="1" applyFill="1" applyBorder="1" applyAlignment="1">
      <alignment horizontal="center" vertical="center" wrapText="1"/>
    </xf>
    <xf numFmtId="0" fontId="32" fillId="0" borderId="79" xfId="0" applyFont="1" applyFill="1" applyBorder="1" applyAlignment="1">
      <alignment horizontal="center" vertical="center" wrapText="1"/>
    </xf>
    <xf numFmtId="0" fontId="37" fillId="0" borderId="5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0" borderId="44" xfId="0" applyFont="1" applyFill="1" applyBorder="1" applyAlignment="1">
      <alignment horizontal="left" vertical="center" wrapText="1"/>
    </xf>
    <xf numFmtId="0" fontId="37" fillId="0" borderId="37" xfId="0" applyNumberFormat="1" applyFont="1" applyFill="1" applyBorder="1" applyAlignment="1">
      <alignment horizontal="left" vertical="center" wrapText="1"/>
    </xf>
    <xf numFmtId="0" fontId="37" fillId="0" borderId="14" xfId="0" applyNumberFormat="1" applyFont="1" applyFill="1" applyBorder="1" applyAlignment="1">
      <alignment horizontal="left" vertical="center" wrapText="1"/>
    </xf>
    <xf numFmtId="0" fontId="37" fillId="0" borderId="41" xfId="0" applyNumberFormat="1" applyFont="1" applyFill="1" applyBorder="1" applyAlignment="1">
      <alignment horizontal="left" vertical="center" wrapText="1"/>
    </xf>
    <xf numFmtId="0" fontId="27" fillId="0" borderId="0" xfId="0" applyFont="1" applyAlignment="1">
      <alignment horizontal="center" vertical="center"/>
    </xf>
    <xf numFmtId="0" fontId="32" fillId="0" borderId="77" xfId="0" applyFont="1" applyFill="1" applyBorder="1" applyAlignment="1">
      <alignment horizontal="center" vertical="center" textRotation="255" wrapText="1"/>
    </xf>
    <xf numFmtId="0" fontId="32" fillId="0" borderId="78" xfId="0" applyFont="1" applyFill="1" applyBorder="1" applyAlignment="1">
      <alignment horizontal="center" vertical="center" textRotation="255" wrapText="1"/>
    </xf>
    <xf numFmtId="0" fontId="32" fillId="0" borderId="79" xfId="0" applyFont="1" applyFill="1" applyBorder="1" applyAlignment="1">
      <alignment horizontal="center" vertical="center" textRotation="255" wrapText="1"/>
    </xf>
    <xf numFmtId="0" fontId="39" fillId="0" borderId="0" xfId="0" applyFont="1" applyBorder="1" applyAlignment="1">
      <alignment horizontal="left" vertical="center" wrapText="1"/>
    </xf>
    <xf numFmtId="0" fontId="30" fillId="0" borderId="37" xfId="0" applyFont="1" applyBorder="1" applyAlignment="1">
      <alignment horizontal="center" vertical="center"/>
    </xf>
    <xf numFmtId="0" fontId="30" fillId="0" borderId="41" xfId="0" applyFont="1" applyBorder="1" applyAlignment="1">
      <alignment horizontal="center" vertical="center"/>
    </xf>
    <xf numFmtId="0" fontId="30" fillId="0" borderId="89" xfId="0" applyFont="1" applyBorder="1" applyAlignment="1">
      <alignment horizontal="center" vertical="center"/>
    </xf>
    <xf numFmtId="0" fontId="30" fillId="0" borderId="82" xfId="0" applyFont="1" applyBorder="1" applyAlignment="1">
      <alignment horizontal="center" vertical="center"/>
    </xf>
    <xf numFmtId="0" fontId="37" fillId="0" borderId="30" xfId="0" applyFont="1" applyBorder="1" applyAlignment="1">
      <alignment horizontal="left" vertical="center"/>
    </xf>
    <xf numFmtId="0" fontId="37" fillId="0" borderId="86" xfId="0" applyFont="1" applyBorder="1" applyAlignment="1">
      <alignment horizontal="left" vertical="center"/>
    </xf>
    <xf numFmtId="0" fontId="37" fillId="0" borderId="37" xfId="0" applyFont="1" applyBorder="1" applyAlignment="1">
      <alignment horizontal="left" vertical="center"/>
    </xf>
    <xf numFmtId="0" fontId="30" fillId="0" borderId="14" xfId="0" applyFont="1" applyBorder="1">
      <alignment vertical="center"/>
    </xf>
    <xf numFmtId="0" fontId="30" fillId="0" borderId="17" xfId="0" applyFont="1" applyBorder="1">
      <alignment vertical="center"/>
    </xf>
    <xf numFmtId="0" fontId="32" fillId="24" borderId="84" xfId="0" applyFont="1" applyFill="1" applyBorder="1" applyAlignment="1">
      <alignment horizontal="center" vertical="center" wrapText="1"/>
    </xf>
    <xf numFmtId="0" fontId="32" fillId="24" borderId="59" xfId="0" applyFont="1" applyFill="1" applyBorder="1" applyAlignment="1">
      <alignment horizontal="center" vertical="center" wrapText="1"/>
    </xf>
    <xf numFmtId="0" fontId="31" fillId="0" borderId="85" xfId="0" applyFont="1" applyBorder="1" applyAlignment="1">
      <alignment horizontal="center" vertical="center"/>
    </xf>
    <xf numFmtId="0" fontId="31" fillId="0" borderId="30" xfId="0" applyFont="1" applyBorder="1" applyAlignment="1">
      <alignment horizontal="center" vertical="center"/>
    </xf>
    <xf numFmtId="0" fontId="30" fillId="0" borderId="85" xfId="0" applyFont="1" applyBorder="1" applyAlignment="1">
      <alignment horizontal="center" vertical="center"/>
    </xf>
    <xf numFmtId="0" fontId="30" fillId="0" borderId="30" xfId="0" applyFont="1" applyBorder="1" applyAlignment="1">
      <alignment horizontal="center" vertical="center"/>
    </xf>
    <xf numFmtId="0" fontId="31" fillId="0" borderId="18" xfId="0" applyFont="1" applyBorder="1" applyAlignment="1">
      <alignment horizontal="center" vertical="center"/>
    </xf>
    <xf numFmtId="0" fontId="31" fillId="0" borderId="56" xfId="0" applyFont="1" applyBorder="1" applyAlignment="1">
      <alignment horizontal="center" vertical="center"/>
    </xf>
    <xf numFmtId="0" fontId="33" fillId="0" borderId="64" xfId="0" applyFont="1" applyFill="1" applyBorder="1" applyAlignment="1">
      <alignment horizontal="center" vertical="center"/>
    </xf>
    <xf numFmtId="0" fontId="0" fillId="0" borderId="65" xfId="0" applyBorder="1">
      <alignment vertical="center"/>
    </xf>
    <xf numFmtId="0" fontId="0" fillId="0" borderId="66" xfId="0" applyBorder="1">
      <alignment vertical="center"/>
    </xf>
    <xf numFmtId="0" fontId="34" fillId="0" borderId="92" xfId="0" applyFont="1" applyBorder="1" applyAlignment="1">
      <alignment horizontal="left" vertical="center"/>
    </xf>
    <xf numFmtId="0" fontId="34" fillId="0" borderId="65" xfId="0" applyFont="1" applyBorder="1" applyAlignment="1">
      <alignment horizontal="left" vertical="center"/>
    </xf>
    <xf numFmtId="0" fontId="34" fillId="0" borderId="66" xfId="0" applyFont="1" applyBorder="1" applyAlignment="1">
      <alignment horizontal="left" vertical="center"/>
    </xf>
    <xf numFmtId="0" fontId="34" fillId="0" borderId="98" xfId="0" applyFont="1" applyBorder="1" applyAlignment="1">
      <alignment horizontal="center" vertical="center"/>
    </xf>
    <xf numFmtId="0" fontId="34" fillId="0" borderId="41" xfId="0" applyFont="1" applyBorder="1" applyAlignment="1">
      <alignment horizontal="center" vertical="center"/>
    </xf>
    <xf numFmtId="0" fontId="34" fillId="0" borderId="37" xfId="0" applyFont="1" applyBorder="1" applyAlignment="1">
      <alignment horizontal="left" vertical="center"/>
    </xf>
    <xf numFmtId="0" fontId="34" fillId="0" borderId="14" xfId="0" applyFont="1" applyBorder="1" applyAlignment="1">
      <alignment horizontal="left" vertical="center"/>
    </xf>
    <xf numFmtId="0" fontId="34" fillId="0" borderId="17" xfId="0" applyFont="1" applyBorder="1" applyAlignment="1">
      <alignment horizontal="left" vertical="center"/>
    </xf>
    <xf numFmtId="0" fontId="33" fillId="0" borderId="66" xfId="0" applyFont="1" applyFill="1" applyBorder="1" applyAlignment="1">
      <alignment horizontal="center" vertical="center"/>
    </xf>
    <xf numFmtId="0" fontId="34" fillId="0" borderId="14" xfId="0" applyFont="1" applyBorder="1" applyAlignment="1">
      <alignment horizontal="center" vertical="center"/>
    </xf>
    <xf numFmtId="0" fontId="38" fillId="0" borderId="0" xfId="0" applyFont="1" applyBorder="1" applyAlignment="1">
      <alignment horizontal="left" vertical="center" wrapText="1"/>
    </xf>
    <xf numFmtId="0" fontId="34" fillId="0" borderId="30" xfId="0" applyFont="1" applyBorder="1" applyAlignment="1">
      <alignment horizontal="center" vertical="center"/>
    </xf>
    <xf numFmtId="0" fontId="30" fillId="0" borderId="35" xfId="0" applyFont="1" applyBorder="1" applyAlignment="1">
      <alignment horizontal="center" vertical="center"/>
    </xf>
    <xf numFmtId="0" fontId="30" fillId="0" borderId="33" xfId="0" applyFont="1" applyBorder="1" applyAlignment="1">
      <alignment horizontal="center" vertical="center"/>
    </xf>
    <xf numFmtId="0" fontId="30" fillId="0" borderId="38" xfId="0" applyFont="1" applyBorder="1" applyAlignment="1">
      <alignment horizontal="center" vertical="center"/>
    </xf>
    <xf numFmtId="0" fontId="30" fillId="0" borderId="58" xfId="0" applyFont="1" applyBorder="1" applyAlignment="1">
      <alignment horizontal="center" vertical="center"/>
    </xf>
    <xf numFmtId="0" fontId="30" fillId="0" borderId="36" xfId="0" applyFont="1" applyBorder="1" applyAlignment="1">
      <alignment horizontal="center" vertical="center"/>
    </xf>
    <xf numFmtId="0" fontId="30" fillId="0" borderId="34" xfId="0" applyFont="1" applyBorder="1" applyAlignment="1">
      <alignment horizontal="center" vertical="center"/>
    </xf>
    <xf numFmtId="0" fontId="32" fillId="0" borderId="52" xfId="0" applyNumberFormat="1" applyFont="1" applyFill="1" applyBorder="1" applyAlignment="1">
      <alignment horizontal="left" vertical="center" wrapText="1"/>
    </xf>
    <xf numFmtId="0" fontId="32" fillId="0" borderId="40" xfId="0" applyNumberFormat="1" applyFont="1" applyFill="1" applyBorder="1" applyAlignment="1">
      <alignment horizontal="left" vertical="center" wrapText="1"/>
    </xf>
    <xf numFmtId="0" fontId="32" fillId="0" borderId="80" xfId="0" applyNumberFormat="1" applyFont="1" applyFill="1" applyBorder="1" applyAlignment="1">
      <alignment horizontal="left" vertical="center" wrapText="1"/>
    </xf>
    <xf numFmtId="0" fontId="35" fillId="0" borderId="56" xfId="28" applyFont="1" applyBorder="1" applyAlignment="1" applyProtection="1">
      <alignment horizontal="center" vertical="center"/>
    </xf>
    <xf numFmtId="0" fontId="34" fillId="0" borderId="56" xfId="0" applyFont="1" applyBorder="1" applyAlignment="1">
      <alignment horizontal="center" vertical="center"/>
    </xf>
    <xf numFmtId="0" fontId="34" fillId="0" borderId="57" xfId="0" applyFont="1" applyBorder="1" applyAlignment="1">
      <alignment horizontal="center" vertical="center"/>
    </xf>
    <xf numFmtId="0" fontId="34" fillId="0" borderId="86" xfId="0" applyFont="1" applyBorder="1" applyAlignment="1">
      <alignment horizontal="center" vertical="center"/>
    </xf>
    <xf numFmtId="0" fontId="34" fillId="0" borderId="41" xfId="0" applyFont="1" applyBorder="1" applyAlignment="1">
      <alignment horizontal="left" vertical="center"/>
    </xf>
    <xf numFmtId="0" fontId="32" fillId="0" borderId="30" xfId="0" applyFont="1" applyBorder="1" applyAlignment="1">
      <alignment horizontal="center" vertical="center"/>
    </xf>
    <xf numFmtId="0" fontId="32" fillId="0" borderId="86" xfId="0" applyFont="1" applyBorder="1" applyAlignment="1">
      <alignment horizontal="center" vertical="center"/>
    </xf>
    <xf numFmtId="0" fontId="33" fillId="0" borderId="89" xfId="0" applyFont="1" applyFill="1" applyBorder="1" applyAlignment="1">
      <alignment horizontal="center" vertical="center"/>
    </xf>
    <xf numFmtId="0" fontId="33" fillId="0" borderId="82" xfId="0" applyFont="1" applyFill="1" applyBorder="1" applyAlignment="1">
      <alignment horizontal="center" vertical="center"/>
    </xf>
    <xf numFmtId="0" fontId="33" fillId="0" borderId="90" xfId="0" applyFont="1" applyFill="1" applyBorder="1" applyAlignment="1">
      <alignment horizontal="center" vertical="center"/>
    </xf>
    <xf numFmtId="0" fontId="37" fillId="0" borderId="96" xfId="0" applyFont="1" applyBorder="1" applyAlignment="1">
      <alignment horizontal="left" vertical="center"/>
    </xf>
    <xf numFmtId="0" fontId="37" fillId="0" borderId="99" xfId="0" applyFont="1" applyBorder="1" applyAlignment="1">
      <alignment horizontal="left" vertical="center"/>
    </xf>
    <xf numFmtId="0" fontId="37" fillId="0" borderId="100" xfId="0" applyFont="1" applyBorder="1" applyAlignment="1">
      <alignment horizontal="left" vertical="center"/>
    </xf>
    <xf numFmtId="0" fontId="37" fillId="0" borderId="14" xfId="0" applyFont="1" applyBorder="1" applyAlignment="1">
      <alignment horizontal="left" vertical="center"/>
    </xf>
    <xf numFmtId="0" fontId="37" fillId="0" borderId="41" xfId="0" applyFont="1" applyBorder="1" applyAlignment="1">
      <alignment horizontal="left" vertical="center"/>
    </xf>
    <xf numFmtId="0" fontId="32" fillId="0" borderId="85" xfId="0" applyFont="1" applyBorder="1" applyAlignment="1">
      <alignment horizontal="center" vertical="center"/>
    </xf>
    <xf numFmtId="0" fontId="37" fillId="0" borderId="83" xfId="0" applyFont="1" applyBorder="1" applyAlignment="1">
      <alignment horizontal="left" vertical="center"/>
    </xf>
    <xf numFmtId="0" fontId="37" fillId="0" borderId="88" xfId="0" applyFont="1" applyBorder="1" applyAlignment="1">
      <alignment horizontal="left" vertical="center"/>
    </xf>
    <xf numFmtId="0" fontId="42" fillId="0" borderId="0" xfId="0" quotePrefix="1" applyFont="1" applyAlignment="1">
      <alignment horizontal="center" vertical="center"/>
    </xf>
    <xf numFmtId="0" fontId="42" fillId="0" borderId="0" xfId="0" applyFont="1" applyAlignment="1">
      <alignment horizontal="center" vertical="center"/>
    </xf>
    <xf numFmtId="0" fontId="18" fillId="0" borderId="58" xfId="0" applyFont="1" applyFill="1" applyBorder="1" applyAlignment="1">
      <alignment horizontal="center" vertical="center" textRotation="255"/>
    </xf>
    <xf numFmtId="0" fontId="19" fillId="0" borderId="72" xfId="0" applyFont="1" applyBorder="1" applyAlignment="1">
      <alignment horizontal="left" vertical="center"/>
    </xf>
    <xf numFmtId="0" fontId="19" fillId="0" borderId="38" xfId="0" applyFont="1" applyBorder="1" applyAlignment="1">
      <alignment horizontal="left" vertical="center"/>
    </xf>
    <xf numFmtId="0" fontId="19" fillId="0" borderId="0" xfId="0" applyFont="1" applyBorder="1" applyAlignment="1">
      <alignment horizontal="left" vertical="center"/>
    </xf>
    <xf numFmtId="0" fontId="20" fillId="0" borderId="0" xfId="0" applyFont="1" applyBorder="1" applyAlignment="1">
      <alignment horizontal="left" vertical="center"/>
    </xf>
    <xf numFmtId="0" fontId="19" fillId="0" borderId="30" xfId="0" applyFont="1" applyBorder="1" applyAlignment="1">
      <alignment horizontal="left" vertical="center" wrapText="1"/>
    </xf>
    <xf numFmtId="0" fontId="19" fillId="0" borderId="35" xfId="0" applyFont="1" applyBorder="1" applyAlignment="1">
      <alignment horizontal="left" vertical="center"/>
    </xf>
    <xf numFmtId="0" fontId="19" fillId="0" borderId="11" xfId="0" applyFont="1" applyBorder="1" applyAlignment="1">
      <alignment horizontal="left" vertical="center"/>
    </xf>
    <xf numFmtId="0" fontId="19" fillId="0" borderId="36" xfId="0" applyFont="1" applyBorder="1" applyAlignment="1">
      <alignment horizontal="left" vertical="center"/>
    </xf>
    <xf numFmtId="0" fontId="19" fillId="0" borderId="10" xfId="0" applyFont="1" applyBorder="1" applyAlignment="1">
      <alignment horizontal="left" vertical="center"/>
    </xf>
    <xf numFmtId="0" fontId="19" fillId="0" borderId="30" xfId="0" applyFont="1" applyBorder="1" applyAlignment="1">
      <alignment horizontal="left" vertical="center"/>
    </xf>
    <xf numFmtId="0" fontId="19" fillId="0" borderId="37" xfId="0" applyFont="1" applyBorder="1" applyAlignment="1">
      <alignment horizontal="left" vertical="center"/>
    </xf>
    <xf numFmtId="0" fontId="19" fillId="0" borderId="14" xfId="0" applyFont="1" applyBorder="1" applyAlignment="1">
      <alignment horizontal="left" vertical="center"/>
    </xf>
    <xf numFmtId="0" fontId="20" fillId="0" borderId="56" xfId="0" applyFont="1" applyBorder="1" applyAlignment="1">
      <alignment horizontal="left" vertical="center"/>
    </xf>
    <xf numFmtId="0" fontId="19" fillId="0" borderId="41" xfId="0" applyFont="1" applyBorder="1" applyAlignment="1">
      <alignment horizontal="left" vertical="center"/>
    </xf>
    <xf numFmtId="0" fontId="19" fillId="0" borderId="35" xfId="0" applyFont="1" applyBorder="1" applyAlignment="1">
      <alignment horizontal="left" vertical="center" wrapText="1"/>
    </xf>
    <xf numFmtId="0" fontId="19" fillId="0" borderId="33" xfId="0" applyFont="1" applyBorder="1" applyAlignment="1">
      <alignment horizontal="left" vertical="center" wrapText="1"/>
    </xf>
    <xf numFmtId="0" fontId="19" fillId="0" borderId="38" xfId="0" applyFont="1" applyBorder="1" applyAlignment="1">
      <alignment horizontal="left" vertical="center" wrapText="1"/>
    </xf>
    <xf numFmtId="0" fontId="19" fillId="0" borderId="58" xfId="0" applyFont="1" applyBorder="1" applyAlignment="1">
      <alignment horizontal="left" vertical="center" wrapText="1"/>
    </xf>
    <xf numFmtId="0" fontId="19" fillId="0" borderId="36" xfId="0" applyFont="1" applyBorder="1" applyAlignment="1">
      <alignment horizontal="left" vertical="center" wrapText="1"/>
    </xf>
    <xf numFmtId="0" fontId="19" fillId="0" borderId="34" xfId="0" applyFont="1" applyBorder="1" applyAlignment="1">
      <alignment horizontal="left" vertical="center" wrapText="1"/>
    </xf>
    <xf numFmtId="0" fontId="19" fillId="0" borderId="56" xfId="0" applyFont="1" applyBorder="1" applyAlignment="1">
      <alignment horizontal="left" vertical="center"/>
    </xf>
    <xf numFmtId="0" fontId="19" fillId="0" borderId="67" xfId="0" applyFont="1" applyFill="1" applyBorder="1" applyAlignment="1">
      <alignment horizontal="center" vertical="center"/>
    </xf>
    <xf numFmtId="0" fontId="19" fillId="0" borderId="38" xfId="0" applyFont="1" applyBorder="1" applyAlignment="1">
      <alignment horizontal="left" vertical="top" wrapText="1"/>
    </xf>
    <xf numFmtId="0" fontId="19" fillId="0" borderId="0" xfId="0" applyFont="1" applyBorder="1" applyAlignment="1">
      <alignment horizontal="left" vertical="top" wrapText="1"/>
    </xf>
    <xf numFmtId="0" fontId="19" fillId="0" borderId="36" xfId="0" applyFont="1" applyBorder="1" applyAlignment="1">
      <alignment horizontal="left" vertical="top" wrapText="1"/>
    </xf>
    <xf numFmtId="0" fontId="19" fillId="0" borderId="10" xfId="0" applyFont="1" applyBorder="1" applyAlignment="1">
      <alignment horizontal="left" vertical="top" wrapText="1"/>
    </xf>
    <xf numFmtId="0" fontId="19" fillId="0" borderId="68" xfId="0" applyFont="1" applyBorder="1" applyAlignment="1">
      <alignment horizontal="right" vertical="center"/>
    </xf>
    <xf numFmtId="0" fontId="19" fillId="0" borderId="14" xfId="0" applyFont="1" applyBorder="1" applyAlignment="1">
      <alignment horizontal="right" vertical="center"/>
    </xf>
    <xf numFmtId="0" fontId="19" fillId="0" borderId="68" xfId="0" applyFont="1" applyBorder="1" applyAlignment="1">
      <alignment horizontal="center" vertical="center"/>
    </xf>
    <xf numFmtId="0" fontId="19" fillId="0" borderId="14" xfId="0" applyFont="1" applyBorder="1" applyAlignment="1">
      <alignment horizontal="center" vertical="center"/>
    </xf>
    <xf numFmtId="0" fontId="19" fillId="0" borderId="17" xfId="0" applyFont="1" applyBorder="1" applyAlignment="1">
      <alignment horizontal="center" vertical="center"/>
    </xf>
    <xf numFmtId="0" fontId="19" fillId="0" borderId="69" xfId="0" applyFont="1" applyBorder="1" applyAlignment="1">
      <alignment horizontal="left" vertical="center"/>
    </xf>
    <xf numFmtId="0" fontId="19" fillId="0" borderId="70" xfId="0" applyFont="1" applyBorder="1" applyAlignment="1">
      <alignment horizontal="left" vertical="center"/>
    </xf>
    <xf numFmtId="0" fontId="19" fillId="0" borderId="71" xfId="0" applyFont="1" applyBorder="1" applyAlignment="1">
      <alignment horizontal="left" vertical="center"/>
    </xf>
    <xf numFmtId="0" fontId="18" fillId="0" borderId="56" xfId="0" applyFont="1" applyBorder="1" applyAlignment="1">
      <alignment horizontal="left" vertical="center"/>
    </xf>
    <xf numFmtId="0" fontId="18" fillId="0" borderId="35" xfId="0" applyFont="1" applyBorder="1" applyAlignment="1">
      <alignment horizontal="left" vertical="center"/>
    </xf>
    <xf numFmtId="0" fontId="19" fillId="0" borderId="33" xfId="0" applyFont="1" applyFill="1" applyBorder="1" applyAlignment="1">
      <alignment horizontal="left" vertical="center" wrapText="1"/>
    </xf>
    <xf numFmtId="0" fontId="19" fillId="0" borderId="57" xfId="0" applyFont="1" applyFill="1" applyBorder="1" applyAlignment="1">
      <alignment horizontal="left" vertical="center" wrapText="1"/>
    </xf>
    <xf numFmtId="0" fontId="20" fillId="0" borderId="58"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19" fillId="0" borderId="59" xfId="0" applyFont="1" applyBorder="1" applyAlignment="1">
      <alignment horizontal="left" vertical="center"/>
    </xf>
    <xf numFmtId="0" fontId="19" fillId="0" borderId="60" xfId="0" applyFont="1" applyBorder="1" applyAlignment="1">
      <alignment horizontal="left" vertical="center"/>
    </xf>
    <xf numFmtId="0" fontId="19" fillId="0" borderId="55" xfId="0" applyFont="1" applyBorder="1" applyAlignment="1">
      <alignment horizontal="left" vertical="center"/>
    </xf>
    <xf numFmtId="0" fontId="19" fillId="0" borderId="61" xfId="0" applyFont="1" applyFill="1" applyBorder="1" applyAlignment="1">
      <alignment horizontal="center" vertical="center"/>
    </xf>
    <xf numFmtId="0" fontId="19" fillId="0" borderId="62" xfId="0" applyFont="1" applyFill="1" applyBorder="1" applyAlignment="1">
      <alignment horizontal="center" vertical="center"/>
    </xf>
    <xf numFmtId="0" fontId="19" fillId="0" borderId="63" xfId="0" applyFont="1" applyFill="1" applyBorder="1" applyAlignment="1">
      <alignment horizontal="center" vertical="center"/>
    </xf>
    <xf numFmtId="0" fontId="19" fillId="0" borderId="64" xfId="0" applyFont="1" applyFill="1" applyBorder="1" applyAlignment="1">
      <alignment horizontal="center" vertical="center"/>
    </xf>
    <xf numFmtId="0" fontId="19" fillId="0" borderId="65" xfId="0" applyFont="1" applyFill="1" applyBorder="1" applyAlignment="1">
      <alignment horizontal="center" vertical="center"/>
    </xf>
    <xf numFmtId="0" fontId="19" fillId="0" borderId="66" xfId="0" applyFont="1" applyFill="1" applyBorder="1" applyAlignment="1">
      <alignment horizontal="center" vertical="center"/>
    </xf>
    <xf numFmtId="14" fontId="20" fillId="0" borderId="28" xfId="0" applyNumberFormat="1" applyFont="1" applyFill="1" applyBorder="1" applyAlignment="1">
      <alignment horizontal="left" vertical="center" wrapText="1"/>
    </xf>
    <xf numFmtId="14" fontId="20" fillId="0" borderId="41" xfId="0" applyNumberFormat="1" applyFont="1" applyFill="1" applyBorder="1" applyAlignment="1">
      <alignment horizontal="left" vertical="center" wrapText="1"/>
    </xf>
    <xf numFmtId="0" fontId="20" fillId="0" borderId="28" xfId="0" applyNumberFormat="1" applyFont="1" applyFill="1" applyBorder="1" applyAlignment="1">
      <alignment horizontal="left" vertical="center" wrapText="1"/>
    </xf>
    <xf numFmtId="0" fontId="20" fillId="0" borderId="41" xfId="0" applyNumberFormat="1" applyFont="1" applyFill="1" applyBorder="1" applyAlignment="1">
      <alignment horizontal="left" vertical="center" wrapText="1"/>
    </xf>
    <xf numFmtId="0" fontId="20" fillId="0" borderId="14" xfId="0" applyNumberFormat="1" applyFont="1" applyFill="1" applyBorder="1" applyAlignment="1">
      <alignment horizontal="left" vertical="center" wrapText="1"/>
    </xf>
    <xf numFmtId="0" fontId="20" fillId="0" borderId="37" xfId="0" applyFont="1" applyFill="1" applyBorder="1" applyAlignment="1">
      <alignment horizontal="left" vertical="center" wrapText="1"/>
    </xf>
    <xf numFmtId="0" fontId="20" fillId="0" borderId="23" xfId="0" applyFont="1" applyFill="1" applyBorder="1" applyAlignment="1">
      <alignment horizontal="left" vertical="center" wrapText="1"/>
    </xf>
    <xf numFmtId="0" fontId="20" fillId="0" borderId="39" xfId="0" applyNumberFormat="1" applyFont="1" applyFill="1" applyBorder="1" applyAlignment="1">
      <alignment horizontal="left" vertical="center" wrapText="1"/>
    </xf>
    <xf numFmtId="0" fontId="20" fillId="0" borderId="40" xfId="0" applyNumberFormat="1" applyFont="1" applyFill="1" applyBorder="1" applyAlignment="1">
      <alignment horizontal="left" vertical="center" wrapText="1"/>
    </xf>
    <xf numFmtId="14" fontId="20" fillId="0" borderId="45" xfId="0" applyNumberFormat="1" applyFont="1" applyFill="1" applyBorder="1" applyAlignment="1">
      <alignment horizontal="left" vertical="center" wrapText="1"/>
    </xf>
    <xf numFmtId="14" fontId="20" fillId="0" borderId="46" xfId="0" applyNumberFormat="1" applyFont="1" applyFill="1" applyBorder="1" applyAlignment="1">
      <alignment horizontal="left" vertical="center" wrapText="1"/>
    </xf>
    <xf numFmtId="0" fontId="19" fillId="0" borderId="54" xfId="0" applyFont="1" applyBorder="1" applyAlignment="1">
      <alignment horizontal="left" vertical="center" wrapText="1"/>
    </xf>
    <xf numFmtId="0" fontId="19" fillId="0" borderId="55" xfId="0" applyFont="1" applyBorder="1" applyAlignment="1">
      <alignment horizontal="left" vertical="center" wrapText="1"/>
    </xf>
    <xf numFmtId="0" fontId="19" fillId="0" borderId="54"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19" fillId="0" borderId="47"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19" fillId="0" borderId="49" xfId="0" applyFont="1" applyFill="1" applyBorder="1" applyAlignment="1">
      <alignment horizontal="center" vertical="center" wrapText="1"/>
    </xf>
    <xf numFmtId="0" fontId="20" fillId="0" borderId="42" xfId="0" applyFont="1" applyFill="1" applyBorder="1" applyAlignment="1">
      <alignment horizontal="left" vertical="center" wrapText="1"/>
    </xf>
    <xf numFmtId="0" fontId="20" fillId="0" borderId="44" xfId="0" applyFont="1" applyFill="1" applyBorder="1" applyAlignment="1">
      <alignment horizontal="left" vertical="center" wrapText="1"/>
    </xf>
    <xf numFmtId="0" fontId="20" fillId="0" borderId="42" xfId="0" applyNumberFormat="1" applyFont="1" applyFill="1" applyBorder="1" applyAlignment="1">
      <alignment horizontal="left" vertical="center" wrapText="1"/>
    </xf>
    <xf numFmtId="0" fontId="20" fillId="0" borderId="44" xfId="0" applyNumberFormat="1" applyFont="1" applyFill="1" applyBorder="1" applyAlignment="1">
      <alignment horizontal="left" vertical="center" wrapText="1"/>
    </xf>
    <xf numFmtId="0" fontId="20" fillId="0" borderId="43" xfId="0" applyNumberFormat="1" applyFont="1" applyFill="1" applyBorder="1" applyAlignment="1">
      <alignment horizontal="left" vertical="center" wrapText="1"/>
    </xf>
    <xf numFmtId="0" fontId="20" fillId="0" borderId="50" xfId="0" applyFont="1" applyFill="1" applyBorder="1" applyAlignment="1">
      <alignment horizontal="left" vertical="center" wrapText="1"/>
    </xf>
    <xf numFmtId="0" fontId="20" fillId="0" borderId="20" xfId="0" applyFont="1" applyFill="1" applyBorder="1" applyAlignment="1">
      <alignment horizontal="left" vertical="center" wrapText="1"/>
    </xf>
    <xf numFmtId="14" fontId="20" fillId="0" borderId="37" xfId="0" applyNumberFormat="1" applyFont="1" applyFill="1" applyBorder="1" applyAlignment="1">
      <alignment horizontal="left" vertical="center" wrapText="1"/>
    </xf>
    <xf numFmtId="14" fontId="20" fillId="0" borderId="23" xfId="0" applyNumberFormat="1" applyFont="1" applyFill="1" applyBorder="1" applyAlignment="1">
      <alignment horizontal="left" vertical="center" wrapText="1"/>
    </xf>
    <xf numFmtId="14" fontId="20" fillId="0" borderId="14" xfId="0" applyNumberFormat="1" applyFont="1" applyFill="1" applyBorder="1" applyAlignment="1">
      <alignment horizontal="left" vertical="center" wrapText="1"/>
    </xf>
    <xf numFmtId="14" fontId="20" fillId="0" borderId="39" xfId="0" applyNumberFormat="1" applyFont="1" applyFill="1" applyBorder="1" applyAlignment="1">
      <alignment horizontal="left" vertical="center" wrapText="1"/>
    </xf>
    <xf numFmtId="14" fontId="20" fillId="0" borderId="40" xfId="0" applyNumberFormat="1" applyFont="1" applyFill="1" applyBorder="1" applyAlignment="1">
      <alignment horizontal="left" vertical="center" wrapText="1"/>
    </xf>
    <xf numFmtId="0" fontId="20" fillId="0" borderId="43" xfId="0" applyFont="1" applyFill="1" applyBorder="1" applyAlignment="1">
      <alignment horizontal="left" vertical="center" wrapText="1"/>
    </xf>
    <xf numFmtId="14" fontId="20" fillId="0" borderId="80" xfId="0" applyNumberFormat="1" applyFont="1" applyFill="1" applyBorder="1" applyAlignment="1">
      <alignment horizontal="left" vertical="center" wrapText="1"/>
    </xf>
    <xf numFmtId="14" fontId="20" fillId="0" borderId="52" xfId="0" applyNumberFormat="1" applyFont="1" applyFill="1" applyBorder="1" applyAlignment="1">
      <alignment horizontal="left" vertical="center" wrapText="1"/>
    </xf>
    <xf numFmtId="14" fontId="20" fillId="0" borderId="53" xfId="0" applyNumberFormat="1" applyFont="1" applyFill="1" applyBorder="1" applyAlignment="1">
      <alignment horizontal="left" vertical="center" wrapText="1"/>
    </xf>
    <xf numFmtId="14" fontId="20" fillId="0" borderId="0" xfId="0" applyNumberFormat="1" applyFont="1" applyFill="1" applyBorder="1" applyAlignment="1">
      <alignment horizontal="right" vertical="center" wrapText="1"/>
    </xf>
    <xf numFmtId="14" fontId="20" fillId="0" borderId="51" xfId="0" applyNumberFormat="1" applyFont="1" applyFill="1" applyBorder="1" applyAlignment="1">
      <alignment horizontal="right" vertical="center" wrapText="1"/>
    </xf>
    <xf numFmtId="0" fontId="18" fillId="0" borderId="0" xfId="0" applyFont="1" applyFill="1" applyBorder="1" applyAlignment="1">
      <alignment horizontal="center" vertical="center"/>
    </xf>
    <xf numFmtId="0" fontId="0" fillId="0" borderId="0" xfId="0" applyFill="1" applyBorder="1">
      <alignment vertical="center"/>
    </xf>
    <xf numFmtId="14" fontId="18" fillId="0" borderId="0" xfId="0" applyNumberFormat="1" applyFont="1" applyFill="1" applyBorder="1" applyAlignment="1">
      <alignment horizontal="center" vertical="center"/>
    </xf>
    <xf numFmtId="14" fontId="20" fillId="0" borderId="0" xfId="0" applyNumberFormat="1" applyFont="1" applyFill="1" applyBorder="1" applyAlignment="1">
      <alignment horizontal="left" vertical="center" wrapText="1"/>
    </xf>
    <xf numFmtId="0" fontId="20" fillId="0" borderId="0" xfId="0" applyFont="1" applyFill="1" applyBorder="1" applyAlignment="1">
      <alignment horizontal="left"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center" vertical="center" textRotation="255"/>
    </xf>
    <xf numFmtId="0" fontId="19" fillId="0" borderId="11" xfId="0" applyFont="1" applyBorder="1" applyAlignment="1">
      <alignment horizontal="lef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mruColors>
      <color rgb="FFFF6600"/>
      <color rgb="FFCCFFCC"/>
      <color rgb="FFFFFF99"/>
      <color rgb="FF006600"/>
      <color rgb="FFCCFF99"/>
      <color rgb="FFFF66FF"/>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12</xdr:col>
      <xdr:colOff>304800</xdr:colOff>
      <xdr:row>25</xdr:row>
      <xdr:rowOff>200025</xdr:rowOff>
    </xdr:from>
    <xdr:to>
      <xdr:col>12</xdr:col>
      <xdr:colOff>1437932</xdr:colOff>
      <xdr:row>28</xdr:row>
      <xdr:rowOff>266357</xdr:rowOff>
    </xdr:to>
    <xdr:pic>
      <xdr:nvPicPr>
        <xdr:cNvPr id="2" name="図 1" descr="QR_732830.png"/>
        <xdr:cNvPicPr>
          <a:picLocks noChangeAspect="1"/>
        </xdr:cNvPicPr>
      </xdr:nvPicPr>
      <xdr:blipFill>
        <a:blip xmlns:r="http://schemas.openxmlformats.org/officeDocument/2006/relationships" r:embed="rId1" cstate="print"/>
        <a:stretch>
          <a:fillRect/>
        </a:stretch>
      </xdr:blipFill>
      <xdr:spPr>
        <a:xfrm>
          <a:off x="11420475" y="9677400"/>
          <a:ext cx="1133132" cy="1133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49698</xdr:colOff>
      <xdr:row>78</xdr:row>
      <xdr:rowOff>41413</xdr:rowOff>
    </xdr:from>
    <xdr:to>
      <xdr:col>16</xdr:col>
      <xdr:colOff>530088</xdr:colOff>
      <xdr:row>98</xdr:row>
      <xdr:rowOff>124239</xdr:rowOff>
    </xdr:to>
    <xdr:pic>
      <xdr:nvPicPr>
        <xdr:cNvPr id="5" name="Picture 5"/>
        <xdr:cNvPicPr>
          <a:picLocks noChangeAspect="1" noChangeArrowheads="1"/>
        </xdr:cNvPicPr>
      </xdr:nvPicPr>
      <xdr:blipFill>
        <a:blip xmlns:r="http://schemas.openxmlformats.org/officeDocument/2006/relationships" r:embed="rId1" cstate="print"/>
        <a:srcRect t="28140" b="22680"/>
        <a:stretch>
          <a:fillRect/>
        </a:stretch>
      </xdr:blipFill>
      <xdr:spPr bwMode="auto">
        <a:xfrm>
          <a:off x="49698" y="13873370"/>
          <a:ext cx="11479694" cy="3561521"/>
        </a:xfrm>
        <a:prstGeom prst="rect">
          <a:avLst/>
        </a:prstGeom>
        <a:noFill/>
        <a:ln w="1">
          <a:noFill/>
          <a:miter lim="800000"/>
          <a:headEnd/>
          <a:tailEnd type="none" w="med" len="med"/>
        </a:ln>
        <a:effectLst/>
      </xdr:spPr>
    </xdr:pic>
    <xdr:clientData/>
  </xdr:twoCellAnchor>
  <xdr:twoCellAnchor editAs="oneCell">
    <xdr:from>
      <xdr:col>0</xdr:col>
      <xdr:colOff>57977</xdr:colOff>
      <xdr:row>51</xdr:row>
      <xdr:rowOff>49695</xdr:rowOff>
    </xdr:from>
    <xdr:to>
      <xdr:col>16</xdr:col>
      <xdr:colOff>472109</xdr:colOff>
      <xdr:row>70</xdr:row>
      <xdr:rowOff>49695</xdr:rowOff>
    </xdr:to>
    <xdr:pic>
      <xdr:nvPicPr>
        <xdr:cNvPr id="4" name="Picture 4"/>
        <xdr:cNvPicPr>
          <a:picLocks noChangeAspect="1" noChangeArrowheads="1"/>
        </xdr:cNvPicPr>
      </xdr:nvPicPr>
      <xdr:blipFill>
        <a:blip xmlns:r="http://schemas.openxmlformats.org/officeDocument/2006/relationships" r:embed="rId2" cstate="print"/>
        <a:srcRect t="28140" b="24780"/>
        <a:stretch>
          <a:fillRect/>
        </a:stretch>
      </xdr:blipFill>
      <xdr:spPr bwMode="auto">
        <a:xfrm>
          <a:off x="57977" y="9052891"/>
          <a:ext cx="11413436" cy="3304761"/>
        </a:xfrm>
        <a:prstGeom prst="rect">
          <a:avLst/>
        </a:prstGeom>
        <a:noFill/>
        <a:ln w="1">
          <a:noFill/>
          <a:miter lim="800000"/>
          <a:headEnd/>
          <a:tailEnd type="none" w="med" len="med"/>
        </a:ln>
        <a:effectLst/>
      </xdr:spPr>
    </xdr:pic>
    <xdr:clientData/>
  </xdr:twoCellAnchor>
  <xdr:twoCellAnchor editAs="oneCell">
    <xdr:from>
      <xdr:col>0</xdr:col>
      <xdr:colOff>33131</xdr:colOff>
      <xdr:row>105</xdr:row>
      <xdr:rowOff>115960</xdr:rowOff>
    </xdr:from>
    <xdr:to>
      <xdr:col>16</xdr:col>
      <xdr:colOff>552444</xdr:colOff>
      <xdr:row>123</xdr:row>
      <xdr:rowOff>122526</xdr:rowOff>
    </xdr:to>
    <xdr:pic>
      <xdr:nvPicPr>
        <xdr:cNvPr id="30" name="Picture 3"/>
        <xdr:cNvPicPr>
          <a:picLocks noChangeAspect="1" noChangeArrowheads="1"/>
        </xdr:cNvPicPr>
      </xdr:nvPicPr>
      <xdr:blipFill>
        <a:blip xmlns:r="http://schemas.openxmlformats.org/officeDocument/2006/relationships" r:embed="rId3" cstate="print"/>
        <a:srcRect t="42420" b="9660"/>
        <a:stretch>
          <a:fillRect/>
        </a:stretch>
      </xdr:blipFill>
      <xdr:spPr bwMode="auto">
        <a:xfrm>
          <a:off x="33131" y="18710417"/>
          <a:ext cx="11518617" cy="3137392"/>
        </a:xfrm>
        <a:prstGeom prst="rect">
          <a:avLst/>
        </a:prstGeom>
        <a:noFill/>
        <a:ln w="1">
          <a:noFill/>
          <a:miter lim="800000"/>
          <a:headEnd/>
          <a:tailEnd type="none" w="med" len="med"/>
        </a:ln>
        <a:effectLst/>
      </xdr:spPr>
    </xdr:pic>
    <xdr:clientData/>
  </xdr:twoCellAnchor>
  <xdr:twoCellAnchor editAs="oneCell">
    <xdr:from>
      <xdr:col>0</xdr:col>
      <xdr:colOff>49696</xdr:colOff>
      <xdr:row>132</xdr:row>
      <xdr:rowOff>125887</xdr:rowOff>
    </xdr:from>
    <xdr:to>
      <xdr:col>16</xdr:col>
      <xdr:colOff>569009</xdr:colOff>
      <xdr:row>150</xdr:row>
      <xdr:rowOff>132453</xdr:rowOff>
    </xdr:to>
    <xdr:pic>
      <xdr:nvPicPr>
        <xdr:cNvPr id="1027" name="Picture 3"/>
        <xdr:cNvPicPr>
          <a:picLocks noChangeAspect="1" noChangeArrowheads="1"/>
        </xdr:cNvPicPr>
      </xdr:nvPicPr>
      <xdr:blipFill>
        <a:blip xmlns:r="http://schemas.openxmlformats.org/officeDocument/2006/relationships" r:embed="rId3" cstate="print"/>
        <a:srcRect t="42420" b="9660"/>
        <a:stretch>
          <a:fillRect/>
        </a:stretch>
      </xdr:blipFill>
      <xdr:spPr bwMode="auto">
        <a:xfrm>
          <a:off x="49696" y="23482844"/>
          <a:ext cx="11518617" cy="3137392"/>
        </a:xfrm>
        <a:prstGeom prst="rect">
          <a:avLst/>
        </a:prstGeom>
        <a:noFill/>
        <a:ln w="1">
          <a:noFill/>
          <a:miter lim="800000"/>
          <a:headEnd/>
          <a:tailEnd type="none" w="med" len="med"/>
        </a:ln>
        <a:effectLst/>
      </xdr:spPr>
    </xdr:pic>
    <xdr:clientData/>
  </xdr:twoCellAnchor>
  <xdr:twoCellAnchor editAs="oneCell">
    <xdr:from>
      <xdr:col>0</xdr:col>
      <xdr:colOff>142460</xdr:colOff>
      <xdr:row>4</xdr:row>
      <xdr:rowOff>112797</xdr:rowOff>
    </xdr:from>
    <xdr:to>
      <xdr:col>11</xdr:col>
      <xdr:colOff>275809</xdr:colOff>
      <xdr:row>29</xdr:row>
      <xdr:rowOff>144942</xdr:rowOff>
    </xdr:to>
    <xdr:pic>
      <xdr:nvPicPr>
        <xdr:cNvPr id="1025" name="Picture 1"/>
        <xdr:cNvPicPr>
          <a:picLocks noChangeAspect="1" noChangeArrowheads="1"/>
        </xdr:cNvPicPr>
      </xdr:nvPicPr>
      <xdr:blipFill>
        <a:blip xmlns:r="http://schemas.openxmlformats.org/officeDocument/2006/relationships" r:embed="rId4" cstate="print"/>
        <a:srcRect/>
        <a:stretch>
          <a:fillRect/>
        </a:stretch>
      </xdr:blipFill>
      <xdr:spPr bwMode="auto">
        <a:xfrm>
          <a:off x="142460" y="1114993"/>
          <a:ext cx="7695371" cy="4380515"/>
        </a:xfrm>
        <a:prstGeom prst="rect">
          <a:avLst/>
        </a:prstGeom>
        <a:noFill/>
        <a:ln w="1">
          <a:noFill/>
          <a:miter lim="800000"/>
          <a:headEnd/>
          <a:tailEnd type="none" w="med" len="med"/>
        </a:ln>
        <a:effectLst/>
      </xdr:spPr>
    </xdr:pic>
    <xdr:clientData/>
  </xdr:twoCellAnchor>
  <xdr:twoCellAnchor>
    <xdr:from>
      <xdr:col>10</xdr:col>
      <xdr:colOff>496959</xdr:colOff>
      <xdr:row>56</xdr:row>
      <xdr:rowOff>33130</xdr:rowOff>
    </xdr:from>
    <xdr:to>
      <xdr:col>14</xdr:col>
      <xdr:colOff>198785</xdr:colOff>
      <xdr:row>61</xdr:row>
      <xdr:rowOff>41412</xdr:rowOff>
    </xdr:to>
    <xdr:sp macro="" textlink="">
      <xdr:nvSpPr>
        <xdr:cNvPr id="8" name="角丸四角形吹き出し 7"/>
        <xdr:cNvSpPr/>
      </xdr:nvSpPr>
      <xdr:spPr>
        <a:xfrm>
          <a:off x="7371524" y="9839739"/>
          <a:ext cx="2451652" cy="877956"/>
        </a:xfrm>
        <a:prstGeom prst="wedgeRoundRectCallout">
          <a:avLst>
            <a:gd name="adj1" fmla="val -55630"/>
            <a:gd name="adj2" fmla="val 73409"/>
            <a:gd name="adj3" fmla="val 16667"/>
          </a:avLst>
        </a:prstGeom>
        <a:solidFill>
          <a:srgbClr val="CCFF99"/>
        </a:solidFill>
        <a:ln>
          <a:solidFill>
            <a:srgbClr val="00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0">
              <a:solidFill>
                <a:schemeClr val="tx1"/>
              </a:solidFill>
              <a:latin typeface="AR P丸ゴシック体E" pitchFamily="50" charset="-128"/>
              <a:ea typeface="AR P丸ゴシック体E" pitchFamily="50" charset="-128"/>
            </a:rPr>
            <a:t>コース名のところをクリックすると</a:t>
          </a:r>
          <a:endParaRPr kumimoji="1" lang="en-US" altLang="ja-JP" sz="1200" b="0">
            <a:solidFill>
              <a:schemeClr val="tx1"/>
            </a:solidFill>
            <a:latin typeface="AR P丸ゴシック体E" pitchFamily="50" charset="-128"/>
            <a:ea typeface="AR P丸ゴシック体E" pitchFamily="50" charset="-128"/>
          </a:endParaRPr>
        </a:p>
        <a:p>
          <a:pPr algn="ctr"/>
          <a:r>
            <a:rPr kumimoji="1" lang="ja-JP" altLang="en-US" sz="1200" b="0">
              <a:solidFill>
                <a:schemeClr val="tx1"/>
              </a:solidFill>
              <a:latin typeface="AR P丸ゴシック体E" pitchFamily="50" charset="-128"/>
              <a:ea typeface="AR P丸ゴシック体E" pitchFamily="50" charset="-128"/>
            </a:rPr>
            <a:t>選択肢が表示にされるので</a:t>
          </a:r>
          <a:endParaRPr kumimoji="1" lang="en-US" altLang="ja-JP" sz="1200" b="0">
            <a:solidFill>
              <a:schemeClr val="tx1"/>
            </a:solidFill>
            <a:latin typeface="AR P丸ゴシック体E" pitchFamily="50" charset="-128"/>
            <a:ea typeface="AR P丸ゴシック体E" pitchFamily="50" charset="-128"/>
          </a:endParaRPr>
        </a:p>
        <a:p>
          <a:pPr algn="ctr"/>
          <a:r>
            <a:rPr kumimoji="1" lang="ja-JP" altLang="en-US" sz="1200" b="0">
              <a:solidFill>
                <a:schemeClr val="tx1"/>
              </a:solidFill>
              <a:latin typeface="AR P丸ゴシック体E" pitchFamily="50" charset="-128"/>
              <a:ea typeface="AR P丸ゴシック体E" pitchFamily="50" charset="-128"/>
            </a:rPr>
            <a:t>あてはまるものを選んでください</a:t>
          </a:r>
          <a:endParaRPr kumimoji="1" lang="en-US" altLang="ja-JP" sz="1200" b="0">
            <a:solidFill>
              <a:schemeClr val="tx1"/>
            </a:solidFill>
            <a:latin typeface="AR P丸ゴシック体E" pitchFamily="50" charset="-128"/>
            <a:ea typeface="AR P丸ゴシック体E" pitchFamily="50" charset="-128"/>
          </a:endParaRPr>
        </a:p>
      </xdr:txBody>
    </xdr:sp>
    <xdr:clientData/>
  </xdr:twoCellAnchor>
  <xdr:twoCellAnchor>
    <xdr:from>
      <xdr:col>10</xdr:col>
      <xdr:colOff>24850</xdr:colOff>
      <xdr:row>68</xdr:row>
      <xdr:rowOff>112923</xdr:rowOff>
    </xdr:from>
    <xdr:to>
      <xdr:col>13</xdr:col>
      <xdr:colOff>414132</xdr:colOff>
      <xdr:row>73</xdr:row>
      <xdr:rowOff>121205</xdr:rowOff>
    </xdr:to>
    <xdr:sp macro="" textlink="">
      <xdr:nvSpPr>
        <xdr:cNvPr id="10" name="角丸四角形吹き出し 9"/>
        <xdr:cNvSpPr/>
      </xdr:nvSpPr>
      <xdr:spPr>
        <a:xfrm>
          <a:off x="6899415" y="12006749"/>
          <a:ext cx="2451652" cy="877956"/>
        </a:xfrm>
        <a:prstGeom prst="wedgeRoundRectCallout">
          <a:avLst>
            <a:gd name="adj1" fmla="val -46508"/>
            <a:gd name="adj2" fmla="val -84138"/>
            <a:gd name="adj3" fmla="val 16667"/>
          </a:avLst>
        </a:prstGeom>
        <a:solidFill>
          <a:srgbClr val="CCFF99"/>
        </a:solidFill>
        <a:ln>
          <a:solidFill>
            <a:srgbClr val="00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0">
              <a:solidFill>
                <a:schemeClr val="tx1"/>
              </a:solidFill>
              <a:latin typeface="AR P丸ゴシック体E" pitchFamily="50" charset="-128"/>
              <a:ea typeface="AR P丸ゴシック体E" pitchFamily="50" charset="-128"/>
            </a:rPr>
            <a:t>あてはまる選択肢がない場合は</a:t>
          </a:r>
          <a:endParaRPr kumimoji="1" lang="en-US" altLang="ja-JP" sz="1200" b="0">
            <a:solidFill>
              <a:schemeClr val="tx1"/>
            </a:solidFill>
            <a:latin typeface="AR P丸ゴシック体E" pitchFamily="50" charset="-128"/>
            <a:ea typeface="AR P丸ゴシック体E" pitchFamily="50" charset="-128"/>
          </a:endParaRPr>
        </a:p>
        <a:p>
          <a:pPr algn="ctr"/>
          <a:r>
            <a:rPr kumimoji="1" lang="ja-JP" altLang="en-US" sz="1200" b="0">
              <a:solidFill>
                <a:schemeClr val="tx1"/>
              </a:solidFill>
              <a:latin typeface="AR P丸ゴシック体E" pitchFamily="50" charset="-128"/>
              <a:ea typeface="AR P丸ゴシック体E" pitchFamily="50" charset="-128"/>
            </a:rPr>
            <a:t>その他を記入してください</a:t>
          </a:r>
          <a:endParaRPr kumimoji="1" lang="en-US" altLang="ja-JP" sz="1200" b="0">
            <a:solidFill>
              <a:schemeClr val="tx1"/>
            </a:solidFill>
            <a:latin typeface="AR P丸ゴシック体E" pitchFamily="50" charset="-128"/>
            <a:ea typeface="AR P丸ゴシック体E" pitchFamily="50" charset="-128"/>
          </a:endParaRPr>
        </a:p>
      </xdr:txBody>
    </xdr:sp>
    <xdr:clientData/>
  </xdr:twoCellAnchor>
  <xdr:twoCellAnchor>
    <xdr:from>
      <xdr:col>10</xdr:col>
      <xdr:colOff>82824</xdr:colOff>
      <xdr:row>61</xdr:row>
      <xdr:rowOff>107675</xdr:rowOff>
    </xdr:from>
    <xdr:to>
      <xdr:col>10</xdr:col>
      <xdr:colOff>430693</xdr:colOff>
      <xdr:row>63</xdr:row>
      <xdr:rowOff>107676</xdr:rowOff>
    </xdr:to>
    <xdr:sp macro="" textlink="">
      <xdr:nvSpPr>
        <xdr:cNvPr id="11" name="円/楕円 10"/>
        <xdr:cNvSpPr/>
      </xdr:nvSpPr>
      <xdr:spPr>
        <a:xfrm>
          <a:off x="6957389" y="10783958"/>
          <a:ext cx="347869" cy="34787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10</xdr:col>
      <xdr:colOff>554936</xdr:colOff>
      <xdr:row>84</xdr:row>
      <xdr:rowOff>145351</xdr:rowOff>
    </xdr:from>
    <xdr:to>
      <xdr:col>14</xdr:col>
      <xdr:colOff>364436</xdr:colOff>
      <xdr:row>89</xdr:row>
      <xdr:rowOff>153633</xdr:rowOff>
    </xdr:to>
    <xdr:sp macro="" textlink="">
      <xdr:nvSpPr>
        <xdr:cNvPr id="12" name="角丸四角形吹き出し 11"/>
        <xdr:cNvSpPr/>
      </xdr:nvSpPr>
      <xdr:spPr>
        <a:xfrm>
          <a:off x="7429501" y="15020916"/>
          <a:ext cx="2559326" cy="877956"/>
        </a:xfrm>
        <a:prstGeom prst="wedgeRoundRectCallout">
          <a:avLst>
            <a:gd name="adj1" fmla="val -53041"/>
            <a:gd name="adj2" fmla="val 81900"/>
            <a:gd name="adj3" fmla="val 16667"/>
          </a:avLst>
        </a:prstGeom>
        <a:solidFill>
          <a:srgbClr val="FFFF99"/>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0">
              <a:solidFill>
                <a:schemeClr val="tx1"/>
              </a:solidFill>
              <a:latin typeface="AR P丸ゴシック体E" pitchFamily="50" charset="-128"/>
              <a:ea typeface="AR P丸ゴシック体E" pitchFamily="50" charset="-128"/>
            </a:rPr>
            <a:t>オプションのところをクリックすると</a:t>
          </a:r>
          <a:endParaRPr kumimoji="1" lang="en-US" altLang="ja-JP" sz="1200" b="0">
            <a:solidFill>
              <a:schemeClr val="tx1"/>
            </a:solidFill>
            <a:latin typeface="AR P丸ゴシック体E" pitchFamily="50" charset="-128"/>
            <a:ea typeface="AR P丸ゴシック体E" pitchFamily="50" charset="-128"/>
          </a:endParaRPr>
        </a:p>
        <a:p>
          <a:pPr algn="ctr"/>
          <a:r>
            <a:rPr kumimoji="1" lang="ja-JP" altLang="en-US" sz="1200" b="0">
              <a:solidFill>
                <a:schemeClr val="tx1"/>
              </a:solidFill>
              <a:latin typeface="AR P丸ゴシック体E" pitchFamily="50" charset="-128"/>
              <a:ea typeface="AR P丸ゴシック体E" pitchFamily="50" charset="-128"/>
            </a:rPr>
            <a:t>選択肢が表示にされるので</a:t>
          </a:r>
          <a:endParaRPr kumimoji="1" lang="en-US" altLang="ja-JP" sz="1200" b="0">
            <a:solidFill>
              <a:schemeClr val="tx1"/>
            </a:solidFill>
            <a:latin typeface="AR P丸ゴシック体E" pitchFamily="50" charset="-128"/>
            <a:ea typeface="AR P丸ゴシック体E" pitchFamily="50" charset="-128"/>
          </a:endParaRPr>
        </a:p>
        <a:p>
          <a:pPr algn="ctr"/>
          <a:r>
            <a:rPr kumimoji="1" lang="ja-JP" altLang="en-US" sz="1200" b="0">
              <a:solidFill>
                <a:schemeClr val="tx1"/>
              </a:solidFill>
              <a:latin typeface="AR P丸ゴシック体E" pitchFamily="50" charset="-128"/>
              <a:ea typeface="AR P丸ゴシック体E" pitchFamily="50" charset="-128"/>
            </a:rPr>
            <a:t>あてはまるものを選んでください</a:t>
          </a:r>
          <a:endParaRPr kumimoji="1" lang="en-US" altLang="ja-JP" sz="1200" b="0">
            <a:solidFill>
              <a:schemeClr val="tx1"/>
            </a:solidFill>
            <a:latin typeface="AR P丸ゴシック体E" pitchFamily="50" charset="-128"/>
            <a:ea typeface="AR P丸ゴシック体E" pitchFamily="50" charset="-128"/>
          </a:endParaRPr>
        </a:p>
      </xdr:txBody>
    </xdr:sp>
    <xdr:clientData/>
  </xdr:twoCellAnchor>
  <xdr:twoCellAnchor>
    <xdr:from>
      <xdr:col>10</xdr:col>
      <xdr:colOff>99393</xdr:colOff>
      <xdr:row>91</xdr:row>
      <xdr:rowOff>79097</xdr:rowOff>
    </xdr:from>
    <xdr:to>
      <xdr:col>10</xdr:col>
      <xdr:colOff>447262</xdr:colOff>
      <xdr:row>93</xdr:row>
      <xdr:rowOff>79097</xdr:rowOff>
    </xdr:to>
    <xdr:sp macro="" textlink="">
      <xdr:nvSpPr>
        <xdr:cNvPr id="13" name="円/楕円 12"/>
        <xdr:cNvSpPr/>
      </xdr:nvSpPr>
      <xdr:spPr>
        <a:xfrm>
          <a:off x="6973958" y="16172206"/>
          <a:ext cx="347869" cy="347869"/>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11</xdr:col>
      <xdr:colOff>438978</xdr:colOff>
      <xdr:row>98</xdr:row>
      <xdr:rowOff>112219</xdr:rowOff>
    </xdr:from>
    <xdr:to>
      <xdr:col>15</xdr:col>
      <xdr:colOff>405848</xdr:colOff>
      <xdr:row>103</xdr:row>
      <xdr:rowOff>120501</xdr:rowOff>
    </xdr:to>
    <xdr:sp macro="" textlink="">
      <xdr:nvSpPr>
        <xdr:cNvPr id="14" name="角丸四角形吹き出し 13"/>
        <xdr:cNvSpPr/>
      </xdr:nvSpPr>
      <xdr:spPr>
        <a:xfrm>
          <a:off x="8001000" y="17422871"/>
          <a:ext cx="2716696" cy="877956"/>
        </a:xfrm>
        <a:prstGeom prst="wedgeRoundRectCallout">
          <a:avLst>
            <a:gd name="adj1" fmla="val 37898"/>
            <a:gd name="adj2" fmla="val -80364"/>
            <a:gd name="adj3" fmla="val 16667"/>
          </a:avLst>
        </a:prstGeom>
        <a:solidFill>
          <a:srgbClr val="FFFF99"/>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0">
              <a:solidFill>
                <a:schemeClr val="tx1"/>
              </a:solidFill>
              <a:latin typeface="AR P丸ゴシック体E" pitchFamily="50" charset="-128"/>
              <a:ea typeface="AR P丸ゴシック体E" pitchFamily="50" charset="-128"/>
            </a:rPr>
            <a:t>選択肢にないオプションを</a:t>
          </a:r>
          <a:endParaRPr kumimoji="1" lang="en-US" altLang="ja-JP" sz="1200" b="0">
            <a:solidFill>
              <a:schemeClr val="tx1"/>
            </a:solidFill>
            <a:latin typeface="AR P丸ゴシック体E" pitchFamily="50" charset="-128"/>
            <a:ea typeface="AR P丸ゴシック体E" pitchFamily="50" charset="-128"/>
          </a:endParaRPr>
        </a:p>
        <a:p>
          <a:pPr algn="ctr"/>
          <a:r>
            <a:rPr kumimoji="1" lang="ja-JP" altLang="en-US" sz="1200" b="0">
              <a:solidFill>
                <a:schemeClr val="tx1"/>
              </a:solidFill>
              <a:latin typeface="AR P丸ゴシック体E" pitchFamily="50" charset="-128"/>
              <a:ea typeface="AR P丸ゴシック体E" pitchFamily="50" charset="-128"/>
            </a:rPr>
            <a:t>ご希望の場合は</a:t>
          </a:r>
          <a:endParaRPr kumimoji="1" lang="en-US" altLang="ja-JP" sz="1200" b="0">
            <a:solidFill>
              <a:schemeClr val="tx1"/>
            </a:solidFill>
            <a:latin typeface="AR P丸ゴシック体E" pitchFamily="50" charset="-128"/>
            <a:ea typeface="AR P丸ゴシック体E" pitchFamily="50" charset="-128"/>
          </a:endParaRPr>
        </a:p>
        <a:p>
          <a:pPr algn="ctr"/>
          <a:r>
            <a:rPr kumimoji="1" lang="ja-JP" altLang="en-US" sz="1200" b="0">
              <a:solidFill>
                <a:schemeClr val="tx1"/>
              </a:solidFill>
              <a:latin typeface="AR P丸ゴシック体E" pitchFamily="50" charset="-128"/>
              <a:ea typeface="AR P丸ゴシック体E" pitchFamily="50" charset="-128"/>
            </a:rPr>
            <a:t>備考欄にご記載ください</a:t>
          </a:r>
          <a:endParaRPr kumimoji="1" lang="en-US" altLang="ja-JP" sz="1200" b="0">
            <a:solidFill>
              <a:schemeClr val="tx1"/>
            </a:solidFill>
            <a:latin typeface="AR P丸ゴシック体E" pitchFamily="50" charset="-128"/>
            <a:ea typeface="AR P丸ゴシック体E" pitchFamily="50" charset="-128"/>
          </a:endParaRPr>
        </a:p>
      </xdr:txBody>
    </xdr:sp>
    <xdr:clientData/>
  </xdr:twoCellAnchor>
  <xdr:twoCellAnchor editAs="oneCell">
    <xdr:from>
      <xdr:col>6</xdr:col>
      <xdr:colOff>628673</xdr:colOff>
      <xdr:row>106</xdr:row>
      <xdr:rowOff>83654</xdr:rowOff>
    </xdr:from>
    <xdr:to>
      <xdr:col>16</xdr:col>
      <xdr:colOff>298174</xdr:colOff>
      <xdr:row>121</xdr:row>
      <xdr:rowOff>95626</xdr:rowOff>
    </xdr:to>
    <xdr:pic>
      <xdr:nvPicPr>
        <xdr:cNvPr id="2" name="図 1"/>
        <xdr:cNvPicPr>
          <a:picLocks noChangeAspect="1"/>
        </xdr:cNvPicPr>
      </xdr:nvPicPr>
      <xdr:blipFill>
        <a:blip xmlns:r="http://schemas.openxmlformats.org/officeDocument/2006/relationships" r:embed="rId5" cstate="print"/>
        <a:srcRect l="50544" t="44928" r="11809" b="28133"/>
        <a:stretch>
          <a:fillRect/>
        </a:stretch>
      </xdr:blipFill>
      <xdr:spPr>
        <a:xfrm>
          <a:off x="4753412" y="18785784"/>
          <a:ext cx="6544066" cy="2620994"/>
        </a:xfrm>
        <a:prstGeom prst="rect">
          <a:avLst/>
        </a:prstGeom>
        <a:noFill/>
        <a:ln>
          <a:noFill/>
        </a:ln>
      </xdr:spPr>
    </xdr:pic>
    <xdr:clientData/>
  </xdr:twoCellAnchor>
  <xdr:twoCellAnchor>
    <xdr:from>
      <xdr:col>6</xdr:col>
      <xdr:colOff>8284</xdr:colOff>
      <xdr:row>116</xdr:row>
      <xdr:rowOff>165652</xdr:rowOff>
    </xdr:from>
    <xdr:to>
      <xdr:col>6</xdr:col>
      <xdr:colOff>372718</xdr:colOff>
      <xdr:row>118</xdr:row>
      <xdr:rowOff>165652</xdr:rowOff>
    </xdr:to>
    <xdr:sp macro="" textlink="">
      <xdr:nvSpPr>
        <xdr:cNvPr id="16" name="円/楕円 15"/>
        <xdr:cNvSpPr/>
      </xdr:nvSpPr>
      <xdr:spPr>
        <a:xfrm>
          <a:off x="4133023" y="20607130"/>
          <a:ext cx="364434" cy="347870"/>
        </a:xfrm>
        <a:prstGeom prst="ellipse">
          <a:avLst/>
        </a:prstGeom>
        <a:solidFill>
          <a:srgbClr val="FF6600"/>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600" b="1"/>
            <a:t>1</a:t>
          </a:r>
          <a:endParaRPr kumimoji="1" lang="ja-JP" altLang="en-US" sz="1600" b="1"/>
        </a:p>
      </xdr:txBody>
    </xdr:sp>
    <xdr:clientData/>
  </xdr:twoCellAnchor>
  <xdr:twoCellAnchor>
    <xdr:from>
      <xdr:col>6</xdr:col>
      <xdr:colOff>16565</xdr:colOff>
      <xdr:row>119</xdr:row>
      <xdr:rowOff>57977</xdr:rowOff>
    </xdr:from>
    <xdr:to>
      <xdr:col>6</xdr:col>
      <xdr:colOff>380999</xdr:colOff>
      <xdr:row>121</xdr:row>
      <xdr:rowOff>57978</xdr:rowOff>
    </xdr:to>
    <xdr:sp macro="" textlink="">
      <xdr:nvSpPr>
        <xdr:cNvPr id="17" name="円/楕円 16"/>
        <xdr:cNvSpPr/>
      </xdr:nvSpPr>
      <xdr:spPr>
        <a:xfrm>
          <a:off x="4141304" y="21021260"/>
          <a:ext cx="364434" cy="347870"/>
        </a:xfrm>
        <a:prstGeom prst="ellipse">
          <a:avLst/>
        </a:prstGeom>
        <a:solidFill>
          <a:srgbClr val="FF6600"/>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600" b="1"/>
            <a:t>2</a:t>
          </a:r>
        </a:p>
      </xdr:txBody>
    </xdr:sp>
    <xdr:clientData/>
  </xdr:twoCellAnchor>
  <xdr:twoCellAnchor>
    <xdr:from>
      <xdr:col>6</xdr:col>
      <xdr:colOff>16565</xdr:colOff>
      <xdr:row>114</xdr:row>
      <xdr:rowOff>124237</xdr:rowOff>
    </xdr:from>
    <xdr:to>
      <xdr:col>6</xdr:col>
      <xdr:colOff>380999</xdr:colOff>
      <xdr:row>116</xdr:row>
      <xdr:rowOff>124238</xdr:rowOff>
    </xdr:to>
    <xdr:sp macro="" textlink="">
      <xdr:nvSpPr>
        <xdr:cNvPr id="18" name="円/楕円 17"/>
        <xdr:cNvSpPr/>
      </xdr:nvSpPr>
      <xdr:spPr>
        <a:xfrm>
          <a:off x="4141304" y="20217846"/>
          <a:ext cx="364434" cy="347870"/>
        </a:xfrm>
        <a:prstGeom prst="ellipse">
          <a:avLst/>
        </a:prstGeom>
        <a:solidFill>
          <a:srgbClr val="FF6600"/>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600" b="1"/>
            <a:t>4</a:t>
          </a:r>
          <a:endParaRPr kumimoji="1" lang="ja-JP" altLang="en-US" sz="1600" b="1"/>
        </a:p>
      </xdr:txBody>
    </xdr:sp>
    <xdr:clientData/>
  </xdr:twoCellAnchor>
  <xdr:twoCellAnchor>
    <xdr:from>
      <xdr:col>3</xdr:col>
      <xdr:colOff>347870</xdr:colOff>
      <xdr:row>124</xdr:row>
      <xdr:rowOff>91108</xdr:rowOff>
    </xdr:from>
    <xdr:to>
      <xdr:col>8</xdr:col>
      <xdr:colOff>621197</xdr:colOff>
      <xdr:row>129</xdr:row>
      <xdr:rowOff>16565</xdr:rowOff>
    </xdr:to>
    <xdr:sp macro="" textlink="">
      <xdr:nvSpPr>
        <xdr:cNvPr id="19" name="角丸四角形吹き出し 18"/>
        <xdr:cNvSpPr/>
      </xdr:nvSpPr>
      <xdr:spPr>
        <a:xfrm>
          <a:off x="2410240" y="21990325"/>
          <a:ext cx="3710609" cy="795131"/>
        </a:xfrm>
        <a:prstGeom prst="wedgeRoundRectCallout">
          <a:avLst>
            <a:gd name="adj1" fmla="val 46827"/>
            <a:gd name="adj2" fmla="val -119987"/>
            <a:gd name="adj3" fmla="val 16667"/>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0">
              <a:solidFill>
                <a:schemeClr val="tx1"/>
              </a:solidFill>
              <a:latin typeface="AR P丸ゴシック体E" pitchFamily="50" charset="-128"/>
              <a:ea typeface="AR P丸ゴシック体E" pitchFamily="50" charset="-128"/>
            </a:rPr>
            <a:t>保険証情報は資格確認の際に必要となりますので</a:t>
          </a:r>
          <a:endParaRPr kumimoji="1" lang="en-US" altLang="ja-JP" sz="1200" b="0">
            <a:solidFill>
              <a:schemeClr val="tx1"/>
            </a:solidFill>
            <a:latin typeface="AR P丸ゴシック体E" pitchFamily="50" charset="-128"/>
            <a:ea typeface="AR P丸ゴシック体E" pitchFamily="50" charset="-128"/>
          </a:endParaRPr>
        </a:p>
        <a:p>
          <a:pPr algn="ctr"/>
          <a:r>
            <a:rPr kumimoji="1" lang="ja-JP" altLang="en-US" sz="1200" b="0">
              <a:solidFill>
                <a:schemeClr val="tx1"/>
              </a:solidFill>
              <a:latin typeface="AR P丸ゴシック体E" pitchFamily="50" charset="-128"/>
              <a:ea typeface="AR P丸ゴシック体E" pitchFamily="50" charset="-128"/>
            </a:rPr>
            <a:t>上記の図を参考にご入力ください</a:t>
          </a:r>
          <a:endParaRPr kumimoji="1" lang="en-US" altLang="ja-JP" sz="1200" b="0">
            <a:solidFill>
              <a:schemeClr val="tx1"/>
            </a:solidFill>
            <a:latin typeface="AR P丸ゴシック体E" pitchFamily="50" charset="-128"/>
            <a:ea typeface="AR P丸ゴシック体E" pitchFamily="50" charset="-128"/>
          </a:endParaRPr>
        </a:p>
      </xdr:txBody>
    </xdr:sp>
    <xdr:clientData/>
  </xdr:twoCellAnchor>
  <xdr:twoCellAnchor>
    <xdr:from>
      <xdr:col>0</xdr:col>
      <xdr:colOff>364434</xdr:colOff>
      <xdr:row>27</xdr:row>
      <xdr:rowOff>0</xdr:rowOff>
    </xdr:from>
    <xdr:to>
      <xdr:col>1</xdr:col>
      <xdr:colOff>182216</xdr:colOff>
      <xdr:row>28</xdr:row>
      <xdr:rowOff>99391</xdr:rowOff>
    </xdr:to>
    <xdr:sp macro="" textlink="">
      <xdr:nvSpPr>
        <xdr:cNvPr id="20" name="円/楕円 19"/>
        <xdr:cNvSpPr/>
      </xdr:nvSpPr>
      <xdr:spPr>
        <a:xfrm>
          <a:off x="364434" y="4762500"/>
          <a:ext cx="505239" cy="273326"/>
        </a:xfrm>
        <a:prstGeom prst="ellipse">
          <a:avLst/>
        </a:prstGeom>
        <a:noFill/>
        <a:ln w="50800">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8282</xdr:colOff>
      <xdr:row>4</xdr:row>
      <xdr:rowOff>24848</xdr:rowOff>
    </xdr:from>
    <xdr:to>
      <xdr:col>2</xdr:col>
      <xdr:colOff>298175</xdr:colOff>
      <xdr:row>26</xdr:row>
      <xdr:rowOff>74544</xdr:rowOff>
    </xdr:to>
    <xdr:cxnSp macro="">
      <xdr:nvCxnSpPr>
        <xdr:cNvPr id="22" name="直線矢印コネクタ 21"/>
        <xdr:cNvCxnSpPr/>
      </xdr:nvCxnSpPr>
      <xdr:spPr>
        <a:xfrm flipH="1">
          <a:off x="695739" y="786848"/>
          <a:ext cx="977349" cy="3876261"/>
        </a:xfrm>
        <a:prstGeom prst="straightConnector1">
          <a:avLst/>
        </a:prstGeom>
        <a:ln w="57150">
          <a:solidFill>
            <a:srgbClr val="FF66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281611</xdr:colOff>
      <xdr:row>137</xdr:row>
      <xdr:rowOff>82830</xdr:rowOff>
    </xdr:from>
    <xdr:to>
      <xdr:col>12</xdr:col>
      <xdr:colOff>554938</xdr:colOff>
      <xdr:row>147</xdr:row>
      <xdr:rowOff>107676</xdr:rowOff>
    </xdr:to>
    <xdr:sp macro="" textlink="">
      <xdr:nvSpPr>
        <xdr:cNvPr id="26" name="角丸四角形吹き出し 25"/>
        <xdr:cNvSpPr/>
      </xdr:nvSpPr>
      <xdr:spPr>
        <a:xfrm>
          <a:off x="5093807" y="24309460"/>
          <a:ext cx="3710609" cy="1764194"/>
        </a:xfrm>
        <a:prstGeom prst="wedgeRoundRectCallout">
          <a:avLst>
            <a:gd name="adj1" fmla="val 64238"/>
            <a:gd name="adj2" fmla="val 39638"/>
            <a:gd name="adj3" fmla="val 16667"/>
          </a:avLst>
        </a:prstGeom>
        <a:solidFill>
          <a:schemeClr val="accent5">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0">
              <a:solidFill>
                <a:schemeClr val="tx1"/>
              </a:solidFill>
              <a:latin typeface="AR P丸ゴシック体E" pitchFamily="50" charset="-128"/>
              <a:ea typeface="AR P丸ゴシック体E" pitchFamily="50" charset="-128"/>
            </a:rPr>
            <a:t>検査内容により、その日が空き日でも</a:t>
          </a:r>
          <a:endParaRPr kumimoji="1" lang="en-US" altLang="ja-JP" sz="1400" b="0">
            <a:solidFill>
              <a:schemeClr val="tx1"/>
            </a:solidFill>
            <a:latin typeface="AR P丸ゴシック体E" pitchFamily="50" charset="-128"/>
            <a:ea typeface="AR P丸ゴシック体E" pitchFamily="50" charset="-128"/>
          </a:endParaRPr>
        </a:p>
        <a:p>
          <a:pPr algn="ctr"/>
          <a:r>
            <a:rPr kumimoji="1" lang="ja-JP" altLang="en-US" sz="1400" b="0">
              <a:solidFill>
                <a:schemeClr val="tx1"/>
              </a:solidFill>
              <a:latin typeface="AR P丸ゴシック体E" pitchFamily="50" charset="-128"/>
              <a:ea typeface="AR P丸ゴシック体E" pitchFamily="50" charset="-128"/>
            </a:rPr>
            <a:t>入れない場合がありますので</a:t>
          </a:r>
          <a:endParaRPr kumimoji="1" lang="en-US" altLang="ja-JP" sz="1400" b="0">
            <a:solidFill>
              <a:schemeClr val="tx1"/>
            </a:solidFill>
            <a:latin typeface="AR P丸ゴシック体E" pitchFamily="50" charset="-128"/>
            <a:ea typeface="AR P丸ゴシック体E" pitchFamily="50" charset="-128"/>
          </a:endParaRPr>
        </a:p>
        <a:p>
          <a:pPr algn="ctr"/>
          <a:r>
            <a:rPr kumimoji="1" lang="ja-JP" altLang="en-US" sz="1400" b="0">
              <a:solidFill>
                <a:schemeClr val="tx1"/>
              </a:solidFill>
              <a:latin typeface="AR P丸ゴシック体E" pitchFamily="50" charset="-128"/>
              <a:ea typeface="AR P丸ゴシック体E" pitchFamily="50" charset="-128"/>
            </a:rPr>
            <a:t>希望日は第</a:t>
          </a:r>
          <a:r>
            <a:rPr kumimoji="1" lang="en-US" altLang="ja-JP" sz="1400" b="0">
              <a:solidFill>
                <a:schemeClr val="tx1"/>
              </a:solidFill>
              <a:latin typeface="AR P丸ゴシック体E" pitchFamily="50" charset="-128"/>
              <a:ea typeface="AR P丸ゴシック体E" pitchFamily="50" charset="-128"/>
            </a:rPr>
            <a:t>1</a:t>
          </a:r>
          <a:r>
            <a:rPr kumimoji="1" lang="ja-JP" altLang="en-US" sz="1400" b="0">
              <a:solidFill>
                <a:schemeClr val="tx1"/>
              </a:solidFill>
              <a:latin typeface="AR P丸ゴシック体E" pitchFamily="50" charset="-128"/>
              <a:ea typeface="AR P丸ゴシック体E" pitchFamily="50" charset="-128"/>
            </a:rPr>
            <a:t>～第</a:t>
          </a:r>
          <a:r>
            <a:rPr kumimoji="1" lang="en-US" altLang="ja-JP" sz="1400" b="0">
              <a:solidFill>
                <a:schemeClr val="tx1"/>
              </a:solidFill>
              <a:latin typeface="AR P丸ゴシック体E" pitchFamily="50" charset="-128"/>
              <a:ea typeface="AR P丸ゴシック体E" pitchFamily="50" charset="-128"/>
            </a:rPr>
            <a:t>3</a:t>
          </a:r>
          <a:r>
            <a:rPr kumimoji="1" lang="ja-JP" altLang="en-US" sz="1400" b="0">
              <a:solidFill>
                <a:schemeClr val="tx1"/>
              </a:solidFill>
              <a:latin typeface="AR P丸ゴシック体E" pitchFamily="50" charset="-128"/>
              <a:ea typeface="AR P丸ゴシック体E" pitchFamily="50" charset="-128"/>
            </a:rPr>
            <a:t>希望まですべて</a:t>
          </a:r>
          <a:endParaRPr kumimoji="1" lang="en-US" altLang="ja-JP" sz="1400" b="0">
            <a:solidFill>
              <a:schemeClr val="tx1"/>
            </a:solidFill>
            <a:latin typeface="AR P丸ゴシック体E" pitchFamily="50" charset="-128"/>
            <a:ea typeface="AR P丸ゴシック体E" pitchFamily="50" charset="-128"/>
          </a:endParaRPr>
        </a:p>
        <a:p>
          <a:pPr algn="ctr"/>
          <a:r>
            <a:rPr kumimoji="1" lang="ja-JP" altLang="en-US" sz="1400" b="0">
              <a:solidFill>
                <a:schemeClr val="tx1"/>
              </a:solidFill>
              <a:latin typeface="AR P丸ゴシック体E" pitchFamily="50" charset="-128"/>
              <a:ea typeface="AR P丸ゴシック体E" pitchFamily="50" charset="-128"/>
            </a:rPr>
            <a:t>ご記載ください</a:t>
          </a:r>
          <a:endParaRPr kumimoji="1" lang="en-US" altLang="ja-JP" sz="1400" b="0">
            <a:solidFill>
              <a:schemeClr val="tx1"/>
            </a:solidFill>
            <a:latin typeface="AR P丸ゴシック体E" pitchFamily="50" charset="-128"/>
            <a:ea typeface="AR P丸ゴシック体E" pitchFamily="50" charset="-128"/>
          </a:endParaRPr>
        </a:p>
      </xdr:txBody>
    </xdr:sp>
    <xdr:clientData/>
  </xdr:twoCellAnchor>
  <xdr:twoCellAnchor editAs="oneCell">
    <xdr:from>
      <xdr:col>0</xdr:col>
      <xdr:colOff>563217</xdr:colOff>
      <xdr:row>163</xdr:row>
      <xdr:rowOff>132522</xdr:rowOff>
    </xdr:from>
    <xdr:to>
      <xdr:col>9</xdr:col>
      <xdr:colOff>472108</xdr:colOff>
      <xdr:row>187</xdr:row>
      <xdr:rowOff>82413</xdr:rowOff>
    </xdr:to>
    <xdr:pic>
      <xdr:nvPicPr>
        <xdr:cNvPr id="27" name="図 8" descr="無題.png"/>
        <xdr:cNvPicPr>
          <a:picLocks noChangeAspect="1"/>
        </xdr:cNvPicPr>
      </xdr:nvPicPr>
      <xdr:blipFill>
        <a:blip xmlns:r="http://schemas.openxmlformats.org/officeDocument/2006/relationships" r:embed="rId6" cstate="print">
          <a:extLst>
            <a:ext uri="{28A0092B-C50C-407E-A947-70E740481C1C}">
              <a14:useLocalDpi xmlns="" xmlns:a14="http://schemas.microsoft.com/office/drawing/2010/main" val="0"/>
            </a:ext>
          </a:extLst>
        </a:blip>
        <a:srcRect/>
        <a:stretch>
          <a:fillRect/>
        </a:stretch>
      </xdr:blipFill>
      <xdr:spPr bwMode="auto">
        <a:xfrm>
          <a:off x="563217" y="28922870"/>
          <a:ext cx="6096000" cy="41243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347870</xdr:colOff>
      <xdr:row>189</xdr:row>
      <xdr:rowOff>124239</xdr:rowOff>
    </xdr:from>
    <xdr:to>
      <xdr:col>6</xdr:col>
      <xdr:colOff>33131</xdr:colOff>
      <xdr:row>198</xdr:row>
      <xdr:rowOff>92351</xdr:rowOff>
    </xdr:to>
    <xdr:pic>
      <xdr:nvPicPr>
        <xdr:cNvPr id="28" name="Picture 126"/>
        <xdr:cNvPicPr>
          <a:picLocks noChangeAspect="1" noChangeArrowheads="1"/>
        </xdr:cNvPicPr>
      </xdr:nvPicPr>
      <xdr:blipFill>
        <a:blip xmlns:r="http://schemas.openxmlformats.org/officeDocument/2006/relationships" r:embed="rId7" cstate="print">
          <a:extLst>
            <a:ext uri="{28A0092B-C50C-407E-A947-70E740481C1C}">
              <a14:useLocalDpi xmlns="" xmlns:a14="http://schemas.microsoft.com/office/drawing/2010/main" val="0"/>
            </a:ext>
          </a:extLst>
        </a:blip>
        <a:srcRect/>
        <a:stretch>
          <a:fillRect/>
        </a:stretch>
      </xdr:blipFill>
      <xdr:spPr bwMode="auto">
        <a:xfrm>
          <a:off x="347870" y="33436891"/>
          <a:ext cx="3810000" cy="15335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twoCellAnchor>
  <xdr:twoCellAnchor>
    <xdr:from>
      <xdr:col>5</xdr:col>
      <xdr:colOff>16567</xdr:colOff>
      <xdr:row>187</xdr:row>
      <xdr:rowOff>149087</xdr:rowOff>
    </xdr:from>
    <xdr:to>
      <xdr:col>7</xdr:col>
      <xdr:colOff>339587</xdr:colOff>
      <xdr:row>193</xdr:row>
      <xdr:rowOff>19464</xdr:rowOff>
    </xdr:to>
    <xdr:cxnSp macro="">
      <xdr:nvCxnSpPr>
        <xdr:cNvPr id="29" name="直線矢印コネクタ 28"/>
        <xdr:cNvCxnSpPr/>
      </xdr:nvCxnSpPr>
      <xdr:spPr>
        <a:xfrm flipH="1">
          <a:off x="3453850" y="33113870"/>
          <a:ext cx="1697933" cy="913985"/>
        </a:xfrm>
        <a:prstGeom prst="straightConnector1">
          <a:avLst/>
        </a:prstGeom>
        <a:ln w="34925">
          <a:solidFill>
            <a:schemeClr val="accent2">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588065</xdr:colOff>
      <xdr:row>163</xdr:row>
      <xdr:rowOff>33131</xdr:rowOff>
    </xdr:from>
    <xdr:to>
      <xdr:col>7</xdr:col>
      <xdr:colOff>621195</xdr:colOff>
      <xdr:row>182</xdr:row>
      <xdr:rowOff>149087</xdr:rowOff>
    </xdr:to>
    <xdr:cxnSp macro="">
      <xdr:nvCxnSpPr>
        <xdr:cNvPr id="31" name="直線矢印コネクタ 30"/>
        <xdr:cNvCxnSpPr/>
      </xdr:nvCxnSpPr>
      <xdr:spPr>
        <a:xfrm>
          <a:off x="1962978" y="28823479"/>
          <a:ext cx="3470413" cy="3420717"/>
        </a:xfrm>
        <a:prstGeom prst="straightConnector1">
          <a:avLst/>
        </a:prstGeom>
        <a:ln w="34925">
          <a:solidFill>
            <a:schemeClr val="accent2">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82823</xdr:colOff>
      <xdr:row>32</xdr:row>
      <xdr:rowOff>96437</xdr:rowOff>
    </xdr:from>
    <xdr:to>
      <xdr:col>15</xdr:col>
      <xdr:colOff>124236</xdr:colOff>
      <xdr:row>47</xdr:row>
      <xdr:rowOff>7292</xdr:rowOff>
    </xdr:to>
    <xdr:pic>
      <xdr:nvPicPr>
        <xdr:cNvPr id="3" name="Picture 1"/>
        <xdr:cNvPicPr>
          <a:picLocks noChangeAspect="1" noChangeArrowheads="1"/>
        </xdr:cNvPicPr>
      </xdr:nvPicPr>
      <xdr:blipFill>
        <a:blip xmlns:r="http://schemas.openxmlformats.org/officeDocument/2006/relationships" r:embed="rId8" cstate="print"/>
        <a:srcRect t="30240" r="13939" b="32760"/>
        <a:stretch>
          <a:fillRect/>
        </a:stretch>
      </xdr:blipFill>
      <xdr:spPr bwMode="auto">
        <a:xfrm>
          <a:off x="82823" y="5728611"/>
          <a:ext cx="10353261" cy="2519877"/>
        </a:xfrm>
        <a:prstGeom prst="rect">
          <a:avLst/>
        </a:prstGeom>
        <a:noFill/>
        <a:ln w="1">
          <a:noFill/>
          <a:miter lim="800000"/>
          <a:headEnd/>
          <a:tailEnd type="none" w="med" len="med"/>
        </a:ln>
        <a:effectLst/>
      </xdr:spPr>
    </xdr:pic>
    <xdr:clientData/>
  </xdr:twoCellAnchor>
  <xdr:twoCellAnchor>
    <xdr:from>
      <xdr:col>14</xdr:col>
      <xdr:colOff>581439</xdr:colOff>
      <xdr:row>27</xdr:row>
      <xdr:rowOff>140805</xdr:rowOff>
    </xdr:from>
    <xdr:to>
      <xdr:col>18</xdr:col>
      <xdr:colOff>472106</xdr:colOff>
      <xdr:row>33</xdr:row>
      <xdr:rowOff>173934</xdr:rowOff>
    </xdr:to>
    <xdr:sp macro="" textlink="">
      <xdr:nvSpPr>
        <xdr:cNvPr id="9" name="円形吹き出し 8"/>
        <xdr:cNvSpPr/>
      </xdr:nvSpPr>
      <xdr:spPr>
        <a:xfrm>
          <a:off x="10205830" y="4903305"/>
          <a:ext cx="2640493" cy="1076738"/>
        </a:xfrm>
        <a:prstGeom prst="wedgeEllipseCallout">
          <a:avLst>
            <a:gd name="adj1" fmla="val -48664"/>
            <a:gd name="adj2" fmla="val 5860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a:solidFill>
                <a:schemeClr val="tx1"/>
              </a:solidFill>
              <a:latin typeface="AR丸ゴシック体E" pitchFamily="49" charset="-128"/>
              <a:ea typeface="AR丸ゴシック体E" pitchFamily="49" charset="-128"/>
            </a:rPr>
            <a:t>QR</a:t>
          </a:r>
          <a:r>
            <a:rPr kumimoji="1" lang="ja-JP" altLang="en-US" sz="1200">
              <a:solidFill>
                <a:schemeClr val="tx1"/>
              </a:solidFill>
              <a:latin typeface="AR丸ゴシック体E" pitchFamily="49" charset="-128"/>
              <a:ea typeface="AR丸ゴシック体E" pitchFamily="49" charset="-128"/>
            </a:rPr>
            <a:t>コードを読み込むと</a:t>
          </a:r>
          <a:endParaRPr kumimoji="1" lang="en-US" altLang="ja-JP" sz="1200">
            <a:solidFill>
              <a:schemeClr val="tx1"/>
            </a:solidFill>
            <a:latin typeface="AR丸ゴシック体E" pitchFamily="49" charset="-128"/>
            <a:ea typeface="AR丸ゴシック体E" pitchFamily="49" charset="-128"/>
          </a:endParaRPr>
        </a:p>
        <a:p>
          <a:pPr algn="ctr"/>
          <a:r>
            <a:rPr kumimoji="1" lang="ja-JP" altLang="en-US" sz="1200">
              <a:solidFill>
                <a:schemeClr val="tx1"/>
              </a:solidFill>
              <a:latin typeface="AR丸ゴシック体E" pitchFamily="49" charset="-128"/>
              <a:ea typeface="AR丸ゴシック体E" pitchFamily="49" charset="-128"/>
            </a:rPr>
            <a:t>空き状況の掲載ページに</a:t>
          </a:r>
          <a:endParaRPr kumimoji="1" lang="en-US" altLang="ja-JP" sz="1200">
            <a:solidFill>
              <a:schemeClr val="tx1"/>
            </a:solidFill>
            <a:latin typeface="AR丸ゴシック体E" pitchFamily="49" charset="-128"/>
            <a:ea typeface="AR丸ゴシック体E" pitchFamily="49" charset="-128"/>
          </a:endParaRPr>
        </a:p>
        <a:p>
          <a:pPr algn="ctr"/>
          <a:r>
            <a:rPr kumimoji="1" lang="ja-JP" altLang="en-US" sz="1200">
              <a:solidFill>
                <a:schemeClr val="tx1"/>
              </a:solidFill>
              <a:latin typeface="AR丸ゴシック体E" pitchFamily="49" charset="-128"/>
              <a:ea typeface="AR丸ゴシック体E" pitchFamily="49" charset="-128"/>
            </a:rPr>
            <a:t>つながります</a:t>
          </a:r>
          <a:endParaRPr kumimoji="1" lang="en-US" altLang="ja-JP" sz="1200">
            <a:solidFill>
              <a:schemeClr val="tx1"/>
            </a:solidFill>
            <a:latin typeface="AR丸ゴシック体E" pitchFamily="49" charset="-128"/>
            <a:ea typeface="AR丸ゴシック体E"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14792</xdr:colOff>
      <xdr:row>24</xdr:row>
      <xdr:rowOff>14970</xdr:rowOff>
    </xdr:from>
    <xdr:to>
      <xdr:col>8</xdr:col>
      <xdr:colOff>11203</xdr:colOff>
      <xdr:row>31</xdr:row>
      <xdr:rowOff>351664</xdr:rowOff>
    </xdr:to>
    <xdr:sp macro="" textlink="">
      <xdr:nvSpPr>
        <xdr:cNvPr id="2" name="角丸四角形 1"/>
        <xdr:cNvSpPr/>
      </xdr:nvSpPr>
      <xdr:spPr>
        <a:xfrm>
          <a:off x="148142" y="8044545"/>
          <a:ext cx="5759036" cy="2279794"/>
        </a:xfrm>
        <a:prstGeom prst="roundRect">
          <a:avLst>
            <a:gd name="adj" fmla="val 7693"/>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0</xdr:colOff>
      <xdr:row>8</xdr:row>
      <xdr:rowOff>352826</xdr:rowOff>
    </xdr:from>
    <xdr:to>
      <xdr:col>14</xdr:col>
      <xdr:colOff>0</xdr:colOff>
      <xdr:row>13</xdr:row>
      <xdr:rowOff>358580</xdr:rowOff>
    </xdr:to>
    <xdr:sp macro="" textlink="">
      <xdr:nvSpPr>
        <xdr:cNvPr id="3" name="角丸四角形 2"/>
        <xdr:cNvSpPr/>
      </xdr:nvSpPr>
      <xdr:spPr>
        <a:xfrm>
          <a:off x="133350" y="3086501"/>
          <a:ext cx="9944100" cy="1815504"/>
        </a:xfrm>
        <a:prstGeom prst="roundRect">
          <a:avLst>
            <a:gd name="adj" fmla="val 7693"/>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0</xdr:colOff>
      <xdr:row>14</xdr:row>
      <xdr:rowOff>352826</xdr:rowOff>
    </xdr:from>
    <xdr:to>
      <xdr:col>14</xdr:col>
      <xdr:colOff>0</xdr:colOff>
      <xdr:row>20</xdr:row>
      <xdr:rowOff>43</xdr:rowOff>
    </xdr:to>
    <xdr:sp macro="" textlink="">
      <xdr:nvSpPr>
        <xdr:cNvPr id="4" name="角丸四角形 3"/>
        <xdr:cNvSpPr/>
      </xdr:nvSpPr>
      <xdr:spPr>
        <a:xfrm>
          <a:off x="133350" y="5258201"/>
          <a:ext cx="9944100" cy="1818917"/>
        </a:xfrm>
        <a:prstGeom prst="roundRect">
          <a:avLst>
            <a:gd name="adj" fmla="val 7693"/>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0</xdr:colOff>
      <xdr:row>0</xdr:row>
      <xdr:rowOff>195944</xdr:rowOff>
    </xdr:from>
    <xdr:to>
      <xdr:col>14</xdr:col>
      <xdr:colOff>0</xdr:colOff>
      <xdr:row>7</xdr:row>
      <xdr:rowOff>331436</xdr:rowOff>
    </xdr:to>
    <xdr:sp macro="" textlink="">
      <xdr:nvSpPr>
        <xdr:cNvPr id="5" name="角丸四角形 4"/>
        <xdr:cNvSpPr/>
      </xdr:nvSpPr>
      <xdr:spPr>
        <a:xfrm>
          <a:off x="133350" y="195944"/>
          <a:ext cx="9944100" cy="2507217"/>
        </a:xfrm>
        <a:prstGeom prst="roundRect">
          <a:avLst>
            <a:gd name="adj" fmla="val 7693"/>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FF0000"/>
  </sheetPr>
  <dimension ref="A1:O194"/>
  <sheetViews>
    <sheetView view="pageBreakPreview" zoomScaleNormal="100" zoomScaleSheetLayoutView="100" workbookViewId="0">
      <selection activeCell="O9" sqref="O9"/>
    </sheetView>
  </sheetViews>
  <sheetFormatPr defaultRowHeight="13.5"/>
  <cols>
    <col min="1" max="1" width="5.625" customWidth="1"/>
    <col min="2" max="2" width="9.5" customWidth="1"/>
    <col min="3" max="3" width="6.625" customWidth="1"/>
    <col min="4" max="4" width="11.5" customWidth="1"/>
    <col min="5" max="5" width="15" customWidth="1"/>
    <col min="6" max="6" width="7.25" customWidth="1"/>
    <col min="7" max="7" width="11.25" customWidth="1"/>
    <col min="8" max="8" width="10.25" customWidth="1"/>
    <col min="9" max="9" width="26" customWidth="1"/>
    <col min="10" max="10" width="11.5" style="71" customWidth="1"/>
    <col min="11" max="11" width="20.875" customWidth="1"/>
    <col min="12" max="12" width="10.5" style="80" customWidth="1"/>
    <col min="13" max="13" width="21.375" customWidth="1"/>
    <col min="253" max="253" width="5.625" customWidth="1"/>
    <col min="254" max="254" width="7.375" customWidth="1"/>
    <col min="255" max="255" width="32.875" customWidth="1"/>
    <col min="256" max="256" width="4.5" customWidth="1"/>
    <col min="257" max="257" width="5.625" customWidth="1"/>
    <col min="258" max="258" width="15.25" customWidth="1"/>
    <col min="259" max="259" width="5.625" customWidth="1"/>
    <col min="260" max="260" width="15" customWidth="1"/>
    <col min="261" max="261" width="5.625" customWidth="1"/>
    <col min="262" max="262" width="14.75" customWidth="1"/>
    <col min="263" max="263" width="11.25" customWidth="1"/>
    <col min="264" max="264" width="19.125" customWidth="1"/>
    <col min="509" max="509" width="5.625" customWidth="1"/>
    <col min="510" max="510" width="7.375" customWidth="1"/>
    <col min="511" max="511" width="32.875" customWidth="1"/>
    <col min="512" max="512" width="4.5" customWidth="1"/>
    <col min="513" max="513" width="5.625" customWidth="1"/>
    <col min="514" max="514" width="15.25" customWidth="1"/>
    <col min="515" max="515" width="5.625" customWidth="1"/>
    <col min="516" max="516" width="15" customWidth="1"/>
    <col min="517" max="517" width="5.625" customWidth="1"/>
    <col min="518" max="518" width="14.75" customWidth="1"/>
    <col min="519" max="519" width="11.25" customWidth="1"/>
    <col min="520" max="520" width="19.125" customWidth="1"/>
    <col min="765" max="765" width="5.625" customWidth="1"/>
    <col min="766" max="766" width="7.375" customWidth="1"/>
    <col min="767" max="767" width="32.875" customWidth="1"/>
    <col min="768" max="768" width="4.5" customWidth="1"/>
    <col min="769" max="769" width="5.625" customWidth="1"/>
    <col min="770" max="770" width="15.25" customWidth="1"/>
    <col min="771" max="771" width="5.625" customWidth="1"/>
    <col min="772" max="772" width="15" customWidth="1"/>
    <col min="773" max="773" width="5.625" customWidth="1"/>
    <col min="774" max="774" width="14.75" customWidth="1"/>
    <col min="775" max="775" width="11.25" customWidth="1"/>
    <col min="776" max="776" width="19.125" customWidth="1"/>
    <col min="1021" max="1021" width="5.625" customWidth="1"/>
    <col min="1022" max="1022" width="7.375" customWidth="1"/>
    <col min="1023" max="1023" width="32.875" customWidth="1"/>
    <col min="1024" max="1024" width="4.5" customWidth="1"/>
    <col min="1025" max="1025" width="5.625" customWidth="1"/>
    <col min="1026" max="1026" width="15.25" customWidth="1"/>
    <col min="1027" max="1027" width="5.625" customWidth="1"/>
    <col min="1028" max="1028" width="15" customWidth="1"/>
    <col min="1029" max="1029" width="5.625" customWidth="1"/>
    <col min="1030" max="1030" width="14.75" customWidth="1"/>
    <col min="1031" max="1031" width="11.25" customWidth="1"/>
    <col min="1032" max="1032" width="19.125" customWidth="1"/>
    <col min="1277" max="1277" width="5.625" customWidth="1"/>
    <col min="1278" max="1278" width="7.375" customWidth="1"/>
    <col min="1279" max="1279" width="32.875" customWidth="1"/>
    <col min="1280" max="1280" width="4.5" customWidth="1"/>
    <col min="1281" max="1281" width="5.625" customWidth="1"/>
    <col min="1282" max="1282" width="15.25" customWidth="1"/>
    <col min="1283" max="1283" width="5.625" customWidth="1"/>
    <col min="1284" max="1284" width="15" customWidth="1"/>
    <col min="1285" max="1285" width="5.625" customWidth="1"/>
    <col min="1286" max="1286" width="14.75" customWidth="1"/>
    <col min="1287" max="1287" width="11.25" customWidth="1"/>
    <col min="1288" max="1288" width="19.125" customWidth="1"/>
    <col min="1533" max="1533" width="5.625" customWidth="1"/>
    <col min="1534" max="1534" width="7.375" customWidth="1"/>
    <col min="1535" max="1535" width="32.875" customWidth="1"/>
    <col min="1536" max="1536" width="4.5" customWidth="1"/>
    <col min="1537" max="1537" width="5.625" customWidth="1"/>
    <col min="1538" max="1538" width="15.25" customWidth="1"/>
    <col min="1539" max="1539" width="5.625" customWidth="1"/>
    <col min="1540" max="1540" width="15" customWidth="1"/>
    <col min="1541" max="1541" width="5.625" customWidth="1"/>
    <col min="1542" max="1542" width="14.75" customWidth="1"/>
    <col min="1543" max="1543" width="11.25" customWidth="1"/>
    <col min="1544" max="1544" width="19.125" customWidth="1"/>
    <col min="1789" max="1789" width="5.625" customWidth="1"/>
    <col min="1790" max="1790" width="7.375" customWidth="1"/>
    <col min="1791" max="1791" width="32.875" customWidth="1"/>
    <col min="1792" max="1792" width="4.5" customWidth="1"/>
    <col min="1793" max="1793" width="5.625" customWidth="1"/>
    <col min="1794" max="1794" width="15.25" customWidth="1"/>
    <col min="1795" max="1795" width="5.625" customWidth="1"/>
    <col min="1796" max="1796" width="15" customWidth="1"/>
    <col min="1797" max="1797" width="5.625" customWidth="1"/>
    <col min="1798" max="1798" width="14.75" customWidth="1"/>
    <col min="1799" max="1799" width="11.25" customWidth="1"/>
    <col min="1800" max="1800" width="19.125" customWidth="1"/>
    <col min="2045" max="2045" width="5.625" customWidth="1"/>
    <col min="2046" max="2046" width="7.375" customWidth="1"/>
    <col min="2047" max="2047" width="32.875" customWidth="1"/>
    <col min="2048" max="2048" width="4.5" customWidth="1"/>
    <col min="2049" max="2049" width="5.625" customWidth="1"/>
    <col min="2050" max="2050" width="15.25" customWidth="1"/>
    <col min="2051" max="2051" width="5.625" customWidth="1"/>
    <col min="2052" max="2052" width="15" customWidth="1"/>
    <col min="2053" max="2053" width="5.625" customWidth="1"/>
    <col min="2054" max="2054" width="14.75" customWidth="1"/>
    <col min="2055" max="2055" width="11.25" customWidth="1"/>
    <col min="2056" max="2056" width="19.125" customWidth="1"/>
    <col min="2301" max="2301" width="5.625" customWidth="1"/>
    <col min="2302" max="2302" width="7.375" customWidth="1"/>
    <col min="2303" max="2303" width="32.875" customWidth="1"/>
    <col min="2304" max="2304" width="4.5" customWidth="1"/>
    <col min="2305" max="2305" width="5.625" customWidth="1"/>
    <col min="2306" max="2306" width="15.25" customWidth="1"/>
    <col min="2307" max="2307" width="5.625" customWidth="1"/>
    <col min="2308" max="2308" width="15" customWidth="1"/>
    <col min="2309" max="2309" width="5.625" customWidth="1"/>
    <col min="2310" max="2310" width="14.75" customWidth="1"/>
    <col min="2311" max="2311" width="11.25" customWidth="1"/>
    <col min="2312" max="2312" width="19.125" customWidth="1"/>
    <col min="2557" max="2557" width="5.625" customWidth="1"/>
    <col min="2558" max="2558" width="7.375" customWidth="1"/>
    <col min="2559" max="2559" width="32.875" customWidth="1"/>
    <col min="2560" max="2560" width="4.5" customWidth="1"/>
    <col min="2561" max="2561" width="5.625" customWidth="1"/>
    <col min="2562" max="2562" width="15.25" customWidth="1"/>
    <col min="2563" max="2563" width="5.625" customWidth="1"/>
    <col min="2564" max="2564" width="15" customWidth="1"/>
    <col min="2565" max="2565" width="5.625" customWidth="1"/>
    <col min="2566" max="2566" width="14.75" customWidth="1"/>
    <col min="2567" max="2567" width="11.25" customWidth="1"/>
    <col min="2568" max="2568" width="19.125" customWidth="1"/>
    <col min="2813" max="2813" width="5.625" customWidth="1"/>
    <col min="2814" max="2814" width="7.375" customWidth="1"/>
    <col min="2815" max="2815" width="32.875" customWidth="1"/>
    <col min="2816" max="2816" width="4.5" customWidth="1"/>
    <col min="2817" max="2817" width="5.625" customWidth="1"/>
    <col min="2818" max="2818" width="15.25" customWidth="1"/>
    <col min="2819" max="2819" width="5.625" customWidth="1"/>
    <col min="2820" max="2820" width="15" customWidth="1"/>
    <col min="2821" max="2821" width="5.625" customWidth="1"/>
    <col min="2822" max="2822" width="14.75" customWidth="1"/>
    <col min="2823" max="2823" width="11.25" customWidth="1"/>
    <col min="2824" max="2824" width="19.125" customWidth="1"/>
    <col min="3069" max="3069" width="5.625" customWidth="1"/>
    <col min="3070" max="3070" width="7.375" customWidth="1"/>
    <col min="3071" max="3071" width="32.875" customWidth="1"/>
    <col min="3072" max="3072" width="4.5" customWidth="1"/>
    <col min="3073" max="3073" width="5.625" customWidth="1"/>
    <col min="3074" max="3074" width="15.25" customWidth="1"/>
    <col min="3075" max="3075" width="5.625" customWidth="1"/>
    <col min="3076" max="3076" width="15" customWidth="1"/>
    <col min="3077" max="3077" width="5.625" customWidth="1"/>
    <col min="3078" max="3078" width="14.75" customWidth="1"/>
    <col min="3079" max="3079" width="11.25" customWidth="1"/>
    <col min="3080" max="3080" width="19.125" customWidth="1"/>
    <col min="3325" max="3325" width="5.625" customWidth="1"/>
    <col min="3326" max="3326" width="7.375" customWidth="1"/>
    <col min="3327" max="3327" width="32.875" customWidth="1"/>
    <col min="3328" max="3328" width="4.5" customWidth="1"/>
    <col min="3329" max="3329" width="5.625" customWidth="1"/>
    <col min="3330" max="3330" width="15.25" customWidth="1"/>
    <col min="3331" max="3331" width="5.625" customWidth="1"/>
    <col min="3332" max="3332" width="15" customWidth="1"/>
    <col min="3333" max="3333" width="5.625" customWidth="1"/>
    <col min="3334" max="3334" width="14.75" customWidth="1"/>
    <col min="3335" max="3335" width="11.25" customWidth="1"/>
    <col min="3336" max="3336" width="19.125" customWidth="1"/>
    <col min="3581" max="3581" width="5.625" customWidth="1"/>
    <col min="3582" max="3582" width="7.375" customWidth="1"/>
    <col min="3583" max="3583" width="32.875" customWidth="1"/>
    <col min="3584" max="3584" width="4.5" customWidth="1"/>
    <col min="3585" max="3585" width="5.625" customWidth="1"/>
    <col min="3586" max="3586" width="15.25" customWidth="1"/>
    <col min="3587" max="3587" width="5.625" customWidth="1"/>
    <col min="3588" max="3588" width="15" customWidth="1"/>
    <col min="3589" max="3589" width="5.625" customWidth="1"/>
    <col min="3590" max="3590" width="14.75" customWidth="1"/>
    <col min="3591" max="3591" width="11.25" customWidth="1"/>
    <col min="3592" max="3592" width="19.125" customWidth="1"/>
    <col min="3837" max="3837" width="5.625" customWidth="1"/>
    <col min="3838" max="3838" width="7.375" customWidth="1"/>
    <col min="3839" max="3839" width="32.875" customWidth="1"/>
    <col min="3840" max="3840" width="4.5" customWidth="1"/>
    <col min="3841" max="3841" width="5.625" customWidth="1"/>
    <col min="3842" max="3842" width="15.25" customWidth="1"/>
    <col min="3843" max="3843" width="5.625" customWidth="1"/>
    <col min="3844" max="3844" width="15" customWidth="1"/>
    <col min="3845" max="3845" width="5.625" customWidth="1"/>
    <col min="3846" max="3846" width="14.75" customWidth="1"/>
    <col min="3847" max="3847" width="11.25" customWidth="1"/>
    <col min="3848" max="3848" width="19.125" customWidth="1"/>
    <col min="4093" max="4093" width="5.625" customWidth="1"/>
    <col min="4094" max="4094" width="7.375" customWidth="1"/>
    <col min="4095" max="4095" width="32.875" customWidth="1"/>
    <col min="4096" max="4096" width="4.5" customWidth="1"/>
    <col min="4097" max="4097" width="5.625" customWidth="1"/>
    <col min="4098" max="4098" width="15.25" customWidth="1"/>
    <col min="4099" max="4099" width="5.625" customWidth="1"/>
    <col min="4100" max="4100" width="15" customWidth="1"/>
    <col min="4101" max="4101" width="5.625" customWidth="1"/>
    <col min="4102" max="4102" width="14.75" customWidth="1"/>
    <col min="4103" max="4103" width="11.25" customWidth="1"/>
    <col min="4104" max="4104" width="19.125" customWidth="1"/>
    <col min="4349" max="4349" width="5.625" customWidth="1"/>
    <col min="4350" max="4350" width="7.375" customWidth="1"/>
    <col min="4351" max="4351" width="32.875" customWidth="1"/>
    <col min="4352" max="4352" width="4.5" customWidth="1"/>
    <col min="4353" max="4353" width="5.625" customWidth="1"/>
    <col min="4354" max="4354" width="15.25" customWidth="1"/>
    <col min="4355" max="4355" width="5.625" customWidth="1"/>
    <col min="4356" max="4356" width="15" customWidth="1"/>
    <col min="4357" max="4357" width="5.625" customWidth="1"/>
    <col min="4358" max="4358" width="14.75" customWidth="1"/>
    <col min="4359" max="4359" width="11.25" customWidth="1"/>
    <col min="4360" max="4360" width="19.125" customWidth="1"/>
    <col min="4605" max="4605" width="5.625" customWidth="1"/>
    <col min="4606" max="4606" width="7.375" customWidth="1"/>
    <col min="4607" max="4607" width="32.875" customWidth="1"/>
    <col min="4608" max="4608" width="4.5" customWidth="1"/>
    <col min="4609" max="4609" width="5.625" customWidth="1"/>
    <col min="4610" max="4610" width="15.25" customWidth="1"/>
    <col min="4611" max="4611" width="5.625" customWidth="1"/>
    <col min="4612" max="4612" width="15" customWidth="1"/>
    <col min="4613" max="4613" width="5.625" customWidth="1"/>
    <col min="4614" max="4614" width="14.75" customWidth="1"/>
    <col min="4615" max="4615" width="11.25" customWidth="1"/>
    <col min="4616" max="4616" width="19.125" customWidth="1"/>
    <col min="4861" max="4861" width="5.625" customWidth="1"/>
    <col min="4862" max="4862" width="7.375" customWidth="1"/>
    <col min="4863" max="4863" width="32.875" customWidth="1"/>
    <col min="4864" max="4864" width="4.5" customWidth="1"/>
    <col min="4865" max="4865" width="5.625" customWidth="1"/>
    <col min="4866" max="4866" width="15.25" customWidth="1"/>
    <col min="4867" max="4867" width="5.625" customWidth="1"/>
    <col min="4868" max="4868" width="15" customWidth="1"/>
    <col min="4869" max="4869" width="5.625" customWidth="1"/>
    <col min="4870" max="4870" width="14.75" customWidth="1"/>
    <col min="4871" max="4871" width="11.25" customWidth="1"/>
    <col min="4872" max="4872" width="19.125" customWidth="1"/>
    <col min="5117" max="5117" width="5.625" customWidth="1"/>
    <col min="5118" max="5118" width="7.375" customWidth="1"/>
    <col min="5119" max="5119" width="32.875" customWidth="1"/>
    <col min="5120" max="5120" width="4.5" customWidth="1"/>
    <col min="5121" max="5121" width="5.625" customWidth="1"/>
    <col min="5122" max="5122" width="15.25" customWidth="1"/>
    <col min="5123" max="5123" width="5.625" customWidth="1"/>
    <col min="5124" max="5124" width="15" customWidth="1"/>
    <col min="5125" max="5125" width="5.625" customWidth="1"/>
    <col min="5126" max="5126" width="14.75" customWidth="1"/>
    <col min="5127" max="5127" width="11.25" customWidth="1"/>
    <col min="5128" max="5128" width="19.125" customWidth="1"/>
    <col min="5373" max="5373" width="5.625" customWidth="1"/>
    <col min="5374" max="5374" width="7.375" customWidth="1"/>
    <col min="5375" max="5375" width="32.875" customWidth="1"/>
    <col min="5376" max="5376" width="4.5" customWidth="1"/>
    <col min="5377" max="5377" width="5.625" customWidth="1"/>
    <col min="5378" max="5378" width="15.25" customWidth="1"/>
    <col min="5379" max="5379" width="5.625" customWidth="1"/>
    <col min="5380" max="5380" width="15" customWidth="1"/>
    <col min="5381" max="5381" width="5.625" customWidth="1"/>
    <col min="5382" max="5382" width="14.75" customWidth="1"/>
    <col min="5383" max="5383" width="11.25" customWidth="1"/>
    <col min="5384" max="5384" width="19.125" customWidth="1"/>
    <col min="5629" max="5629" width="5.625" customWidth="1"/>
    <col min="5630" max="5630" width="7.375" customWidth="1"/>
    <col min="5631" max="5631" width="32.875" customWidth="1"/>
    <col min="5632" max="5632" width="4.5" customWidth="1"/>
    <col min="5633" max="5633" width="5.625" customWidth="1"/>
    <col min="5634" max="5634" width="15.25" customWidth="1"/>
    <col min="5635" max="5635" width="5.625" customWidth="1"/>
    <col min="5636" max="5636" width="15" customWidth="1"/>
    <col min="5637" max="5637" width="5.625" customWidth="1"/>
    <col min="5638" max="5638" width="14.75" customWidth="1"/>
    <col min="5639" max="5639" width="11.25" customWidth="1"/>
    <col min="5640" max="5640" width="19.125" customWidth="1"/>
    <col min="5885" max="5885" width="5.625" customWidth="1"/>
    <col min="5886" max="5886" width="7.375" customWidth="1"/>
    <col min="5887" max="5887" width="32.875" customWidth="1"/>
    <col min="5888" max="5888" width="4.5" customWidth="1"/>
    <col min="5889" max="5889" width="5.625" customWidth="1"/>
    <col min="5890" max="5890" width="15.25" customWidth="1"/>
    <col min="5891" max="5891" width="5.625" customWidth="1"/>
    <col min="5892" max="5892" width="15" customWidth="1"/>
    <col min="5893" max="5893" width="5.625" customWidth="1"/>
    <col min="5894" max="5894" width="14.75" customWidth="1"/>
    <col min="5895" max="5895" width="11.25" customWidth="1"/>
    <col min="5896" max="5896" width="19.125" customWidth="1"/>
    <col min="6141" max="6141" width="5.625" customWidth="1"/>
    <col min="6142" max="6142" width="7.375" customWidth="1"/>
    <col min="6143" max="6143" width="32.875" customWidth="1"/>
    <col min="6144" max="6144" width="4.5" customWidth="1"/>
    <col min="6145" max="6145" width="5.625" customWidth="1"/>
    <col min="6146" max="6146" width="15.25" customWidth="1"/>
    <col min="6147" max="6147" width="5.625" customWidth="1"/>
    <col min="6148" max="6148" width="15" customWidth="1"/>
    <col min="6149" max="6149" width="5.625" customWidth="1"/>
    <col min="6150" max="6150" width="14.75" customWidth="1"/>
    <col min="6151" max="6151" width="11.25" customWidth="1"/>
    <col min="6152" max="6152" width="19.125" customWidth="1"/>
    <col min="6397" max="6397" width="5.625" customWidth="1"/>
    <col min="6398" max="6398" width="7.375" customWidth="1"/>
    <col min="6399" max="6399" width="32.875" customWidth="1"/>
    <col min="6400" max="6400" width="4.5" customWidth="1"/>
    <col min="6401" max="6401" width="5.625" customWidth="1"/>
    <col min="6402" max="6402" width="15.25" customWidth="1"/>
    <col min="6403" max="6403" width="5.625" customWidth="1"/>
    <col min="6404" max="6404" width="15" customWidth="1"/>
    <col min="6405" max="6405" width="5.625" customWidth="1"/>
    <col min="6406" max="6406" width="14.75" customWidth="1"/>
    <col min="6407" max="6407" width="11.25" customWidth="1"/>
    <col min="6408" max="6408" width="19.125" customWidth="1"/>
    <col min="6653" max="6653" width="5.625" customWidth="1"/>
    <col min="6654" max="6654" width="7.375" customWidth="1"/>
    <col min="6655" max="6655" width="32.875" customWidth="1"/>
    <col min="6656" max="6656" width="4.5" customWidth="1"/>
    <col min="6657" max="6657" width="5.625" customWidth="1"/>
    <col min="6658" max="6658" width="15.25" customWidth="1"/>
    <col min="6659" max="6659" width="5.625" customWidth="1"/>
    <col min="6660" max="6660" width="15" customWidth="1"/>
    <col min="6661" max="6661" width="5.625" customWidth="1"/>
    <col min="6662" max="6662" width="14.75" customWidth="1"/>
    <col min="6663" max="6663" width="11.25" customWidth="1"/>
    <col min="6664" max="6664" width="19.125" customWidth="1"/>
    <col min="6909" max="6909" width="5.625" customWidth="1"/>
    <col min="6910" max="6910" width="7.375" customWidth="1"/>
    <col min="6911" max="6911" width="32.875" customWidth="1"/>
    <col min="6912" max="6912" width="4.5" customWidth="1"/>
    <col min="6913" max="6913" width="5.625" customWidth="1"/>
    <col min="6914" max="6914" width="15.25" customWidth="1"/>
    <col min="6915" max="6915" width="5.625" customWidth="1"/>
    <col min="6916" max="6916" width="15" customWidth="1"/>
    <col min="6917" max="6917" width="5.625" customWidth="1"/>
    <col min="6918" max="6918" width="14.75" customWidth="1"/>
    <col min="6919" max="6919" width="11.25" customWidth="1"/>
    <col min="6920" max="6920" width="19.125" customWidth="1"/>
    <col min="7165" max="7165" width="5.625" customWidth="1"/>
    <col min="7166" max="7166" width="7.375" customWidth="1"/>
    <col min="7167" max="7167" width="32.875" customWidth="1"/>
    <col min="7168" max="7168" width="4.5" customWidth="1"/>
    <col min="7169" max="7169" width="5.625" customWidth="1"/>
    <col min="7170" max="7170" width="15.25" customWidth="1"/>
    <col min="7171" max="7171" width="5.625" customWidth="1"/>
    <col min="7172" max="7172" width="15" customWidth="1"/>
    <col min="7173" max="7173" width="5.625" customWidth="1"/>
    <col min="7174" max="7174" width="14.75" customWidth="1"/>
    <col min="7175" max="7175" width="11.25" customWidth="1"/>
    <col min="7176" max="7176" width="19.125" customWidth="1"/>
    <col min="7421" max="7421" width="5.625" customWidth="1"/>
    <col min="7422" max="7422" width="7.375" customWidth="1"/>
    <col min="7423" max="7423" width="32.875" customWidth="1"/>
    <col min="7424" max="7424" width="4.5" customWidth="1"/>
    <col min="7425" max="7425" width="5.625" customWidth="1"/>
    <col min="7426" max="7426" width="15.25" customWidth="1"/>
    <col min="7427" max="7427" width="5.625" customWidth="1"/>
    <col min="7428" max="7428" width="15" customWidth="1"/>
    <col min="7429" max="7429" width="5.625" customWidth="1"/>
    <col min="7430" max="7430" width="14.75" customWidth="1"/>
    <col min="7431" max="7431" width="11.25" customWidth="1"/>
    <col min="7432" max="7432" width="19.125" customWidth="1"/>
    <col min="7677" max="7677" width="5.625" customWidth="1"/>
    <col min="7678" max="7678" width="7.375" customWidth="1"/>
    <col min="7679" max="7679" width="32.875" customWidth="1"/>
    <col min="7680" max="7680" width="4.5" customWidth="1"/>
    <col min="7681" max="7681" width="5.625" customWidth="1"/>
    <col min="7682" max="7682" width="15.25" customWidth="1"/>
    <col min="7683" max="7683" width="5.625" customWidth="1"/>
    <col min="7684" max="7684" width="15" customWidth="1"/>
    <col min="7685" max="7685" width="5.625" customWidth="1"/>
    <col min="7686" max="7686" width="14.75" customWidth="1"/>
    <col min="7687" max="7687" width="11.25" customWidth="1"/>
    <col min="7688" max="7688" width="19.125" customWidth="1"/>
    <col min="7933" max="7933" width="5.625" customWidth="1"/>
    <col min="7934" max="7934" width="7.375" customWidth="1"/>
    <col min="7935" max="7935" width="32.875" customWidth="1"/>
    <col min="7936" max="7936" width="4.5" customWidth="1"/>
    <col min="7937" max="7937" width="5.625" customWidth="1"/>
    <col min="7938" max="7938" width="15.25" customWidth="1"/>
    <col min="7939" max="7939" width="5.625" customWidth="1"/>
    <col min="7940" max="7940" width="15" customWidth="1"/>
    <col min="7941" max="7941" width="5.625" customWidth="1"/>
    <col min="7942" max="7942" width="14.75" customWidth="1"/>
    <col min="7943" max="7943" width="11.25" customWidth="1"/>
    <col min="7944" max="7944" width="19.125" customWidth="1"/>
    <col min="8189" max="8189" width="5.625" customWidth="1"/>
    <col min="8190" max="8190" width="7.375" customWidth="1"/>
    <col min="8191" max="8191" width="32.875" customWidth="1"/>
    <col min="8192" max="8192" width="4.5" customWidth="1"/>
    <col min="8193" max="8193" width="5.625" customWidth="1"/>
    <col min="8194" max="8194" width="15.25" customWidth="1"/>
    <col min="8195" max="8195" width="5.625" customWidth="1"/>
    <col min="8196" max="8196" width="15" customWidth="1"/>
    <col min="8197" max="8197" width="5.625" customWidth="1"/>
    <col min="8198" max="8198" width="14.75" customWidth="1"/>
    <col min="8199" max="8199" width="11.25" customWidth="1"/>
    <col min="8200" max="8200" width="19.125" customWidth="1"/>
    <col min="8445" max="8445" width="5.625" customWidth="1"/>
    <col min="8446" max="8446" width="7.375" customWidth="1"/>
    <col min="8447" max="8447" width="32.875" customWidth="1"/>
    <col min="8448" max="8448" width="4.5" customWidth="1"/>
    <col min="8449" max="8449" width="5.625" customWidth="1"/>
    <col min="8450" max="8450" width="15.25" customWidth="1"/>
    <col min="8451" max="8451" width="5.625" customWidth="1"/>
    <col min="8452" max="8452" width="15" customWidth="1"/>
    <col min="8453" max="8453" width="5.625" customWidth="1"/>
    <col min="8454" max="8454" width="14.75" customWidth="1"/>
    <col min="8455" max="8455" width="11.25" customWidth="1"/>
    <col min="8456" max="8456" width="19.125" customWidth="1"/>
    <col min="8701" max="8701" width="5.625" customWidth="1"/>
    <col min="8702" max="8702" width="7.375" customWidth="1"/>
    <col min="8703" max="8703" width="32.875" customWidth="1"/>
    <col min="8704" max="8704" width="4.5" customWidth="1"/>
    <col min="8705" max="8705" width="5.625" customWidth="1"/>
    <col min="8706" max="8706" width="15.25" customWidth="1"/>
    <col min="8707" max="8707" width="5.625" customWidth="1"/>
    <col min="8708" max="8708" width="15" customWidth="1"/>
    <col min="8709" max="8709" width="5.625" customWidth="1"/>
    <col min="8710" max="8710" width="14.75" customWidth="1"/>
    <col min="8711" max="8711" width="11.25" customWidth="1"/>
    <col min="8712" max="8712" width="19.125" customWidth="1"/>
    <col min="8957" max="8957" width="5.625" customWidth="1"/>
    <col min="8958" max="8958" width="7.375" customWidth="1"/>
    <col min="8959" max="8959" width="32.875" customWidth="1"/>
    <col min="8960" max="8960" width="4.5" customWidth="1"/>
    <col min="8961" max="8961" width="5.625" customWidth="1"/>
    <col min="8962" max="8962" width="15.25" customWidth="1"/>
    <col min="8963" max="8963" width="5.625" customWidth="1"/>
    <col min="8964" max="8964" width="15" customWidth="1"/>
    <col min="8965" max="8965" width="5.625" customWidth="1"/>
    <col min="8966" max="8966" width="14.75" customWidth="1"/>
    <col min="8967" max="8967" width="11.25" customWidth="1"/>
    <col min="8968" max="8968" width="19.125" customWidth="1"/>
    <col min="9213" max="9213" width="5.625" customWidth="1"/>
    <col min="9214" max="9214" width="7.375" customWidth="1"/>
    <col min="9215" max="9215" width="32.875" customWidth="1"/>
    <col min="9216" max="9216" width="4.5" customWidth="1"/>
    <col min="9217" max="9217" width="5.625" customWidth="1"/>
    <col min="9218" max="9218" width="15.25" customWidth="1"/>
    <col min="9219" max="9219" width="5.625" customWidth="1"/>
    <col min="9220" max="9220" width="15" customWidth="1"/>
    <col min="9221" max="9221" width="5.625" customWidth="1"/>
    <col min="9222" max="9222" width="14.75" customWidth="1"/>
    <col min="9223" max="9223" width="11.25" customWidth="1"/>
    <col min="9224" max="9224" width="19.125" customWidth="1"/>
    <col min="9469" max="9469" width="5.625" customWidth="1"/>
    <col min="9470" max="9470" width="7.375" customWidth="1"/>
    <col min="9471" max="9471" width="32.875" customWidth="1"/>
    <col min="9472" max="9472" width="4.5" customWidth="1"/>
    <col min="9473" max="9473" width="5.625" customWidth="1"/>
    <col min="9474" max="9474" width="15.25" customWidth="1"/>
    <col min="9475" max="9475" width="5.625" customWidth="1"/>
    <col min="9476" max="9476" width="15" customWidth="1"/>
    <col min="9477" max="9477" width="5.625" customWidth="1"/>
    <col min="9478" max="9478" width="14.75" customWidth="1"/>
    <col min="9479" max="9479" width="11.25" customWidth="1"/>
    <col min="9480" max="9480" width="19.125" customWidth="1"/>
    <col min="9725" max="9725" width="5.625" customWidth="1"/>
    <col min="9726" max="9726" width="7.375" customWidth="1"/>
    <col min="9727" max="9727" width="32.875" customWidth="1"/>
    <col min="9728" max="9728" width="4.5" customWidth="1"/>
    <col min="9729" max="9729" width="5.625" customWidth="1"/>
    <col min="9730" max="9730" width="15.25" customWidth="1"/>
    <col min="9731" max="9731" width="5.625" customWidth="1"/>
    <col min="9732" max="9732" width="15" customWidth="1"/>
    <col min="9733" max="9733" width="5.625" customWidth="1"/>
    <col min="9734" max="9734" width="14.75" customWidth="1"/>
    <col min="9735" max="9735" width="11.25" customWidth="1"/>
    <col min="9736" max="9736" width="19.125" customWidth="1"/>
    <col min="9981" max="9981" width="5.625" customWidth="1"/>
    <col min="9982" max="9982" width="7.375" customWidth="1"/>
    <col min="9983" max="9983" width="32.875" customWidth="1"/>
    <col min="9984" max="9984" width="4.5" customWidth="1"/>
    <col min="9985" max="9985" width="5.625" customWidth="1"/>
    <col min="9986" max="9986" width="15.25" customWidth="1"/>
    <col min="9987" max="9987" width="5.625" customWidth="1"/>
    <col min="9988" max="9988" width="15" customWidth="1"/>
    <col min="9989" max="9989" width="5.625" customWidth="1"/>
    <col min="9990" max="9990" width="14.75" customWidth="1"/>
    <col min="9991" max="9991" width="11.25" customWidth="1"/>
    <col min="9992" max="9992" width="19.125" customWidth="1"/>
    <col min="10237" max="10237" width="5.625" customWidth="1"/>
    <col min="10238" max="10238" width="7.375" customWidth="1"/>
    <col min="10239" max="10239" width="32.875" customWidth="1"/>
    <col min="10240" max="10240" width="4.5" customWidth="1"/>
    <col min="10241" max="10241" width="5.625" customWidth="1"/>
    <col min="10242" max="10242" width="15.25" customWidth="1"/>
    <col min="10243" max="10243" width="5.625" customWidth="1"/>
    <col min="10244" max="10244" width="15" customWidth="1"/>
    <col min="10245" max="10245" width="5.625" customWidth="1"/>
    <col min="10246" max="10246" width="14.75" customWidth="1"/>
    <col min="10247" max="10247" width="11.25" customWidth="1"/>
    <col min="10248" max="10248" width="19.125" customWidth="1"/>
    <col min="10493" max="10493" width="5.625" customWidth="1"/>
    <col min="10494" max="10494" width="7.375" customWidth="1"/>
    <col min="10495" max="10495" width="32.875" customWidth="1"/>
    <col min="10496" max="10496" width="4.5" customWidth="1"/>
    <col min="10497" max="10497" width="5.625" customWidth="1"/>
    <col min="10498" max="10498" width="15.25" customWidth="1"/>
    <col min="10499" max="10499" width="5.625" customWidth="1"/>
    <col min="10500" max="10500" width="15" customWidth="1"/>
    <col min="10501" max="10501" width="5.625" customWidth="1"/>
    <col min="10502" max="10502" width="14.75" customWidth="1"/>
    <col min="10503" max="10503" width="11.25" customWidth="1"/>
    <col min="10504" max="10504" width="19.125" customWidth="1"/>
    <col min="10749" max="10749" width="5.625" customWidth="1"/>
    <col min="10750" max="10750" width="7.375" customWidth="1"/>
    <col min="10751" max="10751" width="32.875" customWidth="1"/>
    <col min="10752" max="10752" width="4.5" customWidth="1"/>
    <col min="10753" max="10753" width="5.625" customWidth="1"/>
    <col min="10754" max="10754" width="15.25" customWidth="1"/>
    <col min="10755" max="10755" width="5.625" customWidth="1"/>
    <col min="10756" max="10756" width="15" customWidth="1"/>
    <col min="10757" max="10757" width="5.625" customWidth="1"/>
    <col min="10758" max="10758" width="14.75" customWidth="1"/>
    <col min="10759" max="10759" width="11.25" customWidth="1"/>
    <col min="10760" max="10760" width="19.125" customWidth="1"/>
    <col min="11005" max="11005" width="5.625" customWidth="1"/>
    <col min="11006" max="11006" width="7.375" customWidth="1"/>
    <col min="11007" max="11007" width="32.875" customWidth="1"/>
    <col min="11008" max="11008" width="4.5" customWidth="1"/>
    <col min="11009" max="11009" width="5.625" customWidth="1"/>
    <col min="11010" max="11010" width="15.25" customWidth="1"/>
    <col min="11011" max="11011" width="5.625" customWidth="1"/>
    <col min="11012" max="11012" width="15" customWidth="1"/>
    <col min="11013" max="11013" width="5.625" customWidth="1"/>
    <col min="11014" max="11014" width="14.75" customWidth="1"/>
    <col min="11015" max="11015" width="11.25" customWidth="1"/>
    <col min="11016" max="11016" width="19.125" customWidth="1"/>
    <col min="11261" max="11261" width="5.625" customWidth="1"/>
    <col min="11262" max="11262" width="7.375" customWidth="1"/>
    <col min="11263" max="11263" width="32.875" customWidth="1"/>
    <col min="11264" max="11264" width="4.5" customWidth="1"/>
    <col min="11265" max="11265" width="5.625" customWidth="1"/>
    <col min="11266" max="11266" width="15.25" customWidth="1"/>
    <col min="11267" max="11267" width="5.625" customWidth="1"/>
    <col min="11268" max="11268" width="15" customWidth="1"/>
    <col min="11269" max="11269" width="5.625" customWidth="1"/>
    <col min="11270" max="11270" width="14.75" customWidth="1"/>
    <col min="11271" max="11271" width="11.25" customWidth="1"/>
    <col min="11272" max="11272" width="19.125" customWidth="1"/>
    <col min="11517" max="11517" width="5.625" customWidth="1"/>
    <col min="11518" max="11518" width="7.375" customWidth="1"/>
    <col min="11519" max="11519" width="32.875" customWidth="1"/>
    <col min="11520" max="11520" width="4.5" customWidth="1"/>
    <col min="11521" max="11521" width="5.625" customWidth="1"/>
    <col min="11522" max="11522" width="15.25" customWidth="1"/>
    <col min="11523" max="11523" width="5.625" customWidth="1"/>
    <col min="11524" max="11524" width="15" customWidth="1"/>
    <col min="11525" max="11525" width="5.625" customWidth="1"/>
    <col min="11526" max="11526" width="14.75" customWidth="1"/>
    <col min="11527" max="11527" width="11.25" customWidth="1"/>
    <col min="11528" max="11528" width="19.125" customWidth="1"/>
    <col min="11773" max="11773" width="5.625" customWidth="1"/>
    <col min="11774" max="11774" width="7.375" customWidth="1"/>
    <col min="11775" max="11775" width="32.875" customWidth="1"/>
    <col min="11776" max="11776" width="4.5" customWidth="1"/>
    <col min="11777" max="11777" width="5.625" customWidth="1"/>
    <col min="11778" max="11778" width="15.25" customWidth="1"/>
    <col min="11779" max="11779" width="5.625" customWidth="1"/>
    <col min="11780" max="11780" width="15" customWidth="1"/>
    <col min="11781" max="11781" width="5.625" customWidth="1"/>
    <col min="11782" max="11782" width="14.75" customWidth="1"/>
    <col min="11783" max="11783" width="11.25" customWidth="1"/>
    <col min="11784" max="11784" width="19.125" customWidth="1"/>
    <col min="12029" max="12029" width="5.625" customWidth="1"/>
    <col min="12030" max="12030" width="7.375" customWidth="1"/>
    <col min="12031" max="12031" width="32.875" customWidth="1"/>
    <col min="12032" max="12032" width="4.5" customWidth="1"/>
    <col min="12033" max="12033" width="5.625" customWidth="1"/>
    <col min="12034" max="12034" width="15.25" customWidth="1"/>
    <col min="12035" max="12035" width="5.625" customWidth="1"/>
    <col min="12036" max="12036" width="15" customWidth="1"/>
    <col min="12037" max="12037" width="5.625" customWidth="1"/>
    <col min="12038" max="12038" width="14.75" customWidth="1"/>
    <col min="12039" max="12039" width="11.25" customWidth="1"/>
    <col min="12040" max="12040" width="19.125" customWidth="1"/>
    <col min="12285" max="12285" width="5.625" customWidth="1"/>
    <col min="12286" max="12286" width="7.375" customWidth="1"/>
    <col min="12287" max="12287" width="32.875" customWidth="1"/>
    <col min="12288" max="12288" width="4.5" customWidth="1"/>
    <col min="12289" max="12289" width="5.625" customWidth="1"/>
    <col min="12290" max="12290" width="15.25" customWidth="1"/>
    <col min="12291" max="12291" width="5.625" customWidth="1"/>
    <col min="12292" max="12292" width="15" customWidth="1"/>
    <col min="12293" max="12293" width="5.625" customWidth="1"/>
    <col min="12294" max="12294" width="14.75" customWidth="1"/>
    <col min="12295" max="12295" width="11.25" customWidth="1"/>
    <col min="12296" max="12296" width="19.125" customWidth="1"/>
    <col min="12541" max="12541" width="5.625" customWidth="1"/>
    <col min="12542" max="12542" width="7.375" customWidth="1"/>
    <col min="12543" max="12543" width="32.875" customWidth="1"/>
    <col min="12544" max="12544" width="4.5" customWidth="1"/>
    <col min="12545" max="12545" width="5.625" customWidth="1"/>
    <col min="12546" max="12546" width="15.25" customWidth="1"/>
    <col min="12547" max="12547" width="5.625" customWidth="1"/>
    <col min="12548" max="12548" width="15" customWidth="1"/>
    <col min="12549" max="12549" width="5.625" customWidth="1"/>
    <col min="12550" max="12550" width="14.75" customWidth="1"/>
    <col min="12551" max="12551" width="11.25" customWidth="1"/>
    <col min="12552" max="12552" width="19.125" customWidth="1"/>
    <col min="12797" max="12797" width="5.625" customWidth="1"/>
    <col min="12798" max="12798" width="7.375" customWidth="1"/>
    <col min="12799" max="12799" width="32.875" customWidth="1"/>
    <col min="12800" max="12800" width="4.5" customWidth="1"/>
    <col min="12801" max="12801" width="5.625" customWidth="1"/>
    <col min="12802" max="12802" width="15.25" customWidth="1"/>
    <col min="12803" max="12803" width="5.625" customWidth="1"/>
    <col min="12804" max="12804" width="15" customWidth="1"/>
    <col min="12805" max="12805" width="5.625" customWidth="1"/>
    <col min="12806" max="12806" width="14.75" customWidth="1"/>
    <col min="12807" max="12807" width="11.25" customWidth="1"/>
    <col min="12808" max="12808" width="19.125" customWidth="1"/>
    <col min="13053" max="13053" width="5.625" customWidth="1"/>
    <col min="13054" max="13054" width="7.375" customWidth="1"/>
    <col min="13055" max="13055" width="32.875" customWidth="1"/>
    <col min="13056" max="13056" width="4.5" customWidth="1"/>
    <col min="13057" max="13057" width="5.625" customWidth="1"/>
    <col min="13058" max="13058" width="15.25" customWidth="1"/>
    <col min="13059" max="13059" width="5.625" customWidth="1"/>
    <col min="13060" max="13060" width="15" customWidth="1"/>
    <col min="13061" max="13061" width="5.625" customWidth="1"/>
    <col min="13062" max="13062" width="14.75" customWidth="1"/>
    <col min="13063" max="13063" width="11.25" customWidth="1"/>
    <col min="13064" max="13064" width="19.125" customWidth="1"/>
    <col min="13309" max="13309" width="5.625" customWidth="1"/>
    <col min="13310" max="13310" width="7.375" customWidth="1"/>
    <col min="13311" max="13311" width="32.875" customWidth="1"/>
    <col min="13312" max="13312" width="4.5" customWidth="1"/>
    <col min="13313" max="13313" width="5.625" customWidth="1"/>
    <col min="13314" max="13314" width="15.25" customWidth="1"/>
    <col min="13315" max="13315" width="5.625" customWidth="1"/>
    <col min="13316" max="13316" width="15" customWidth="1"/>
    <col min="13317" max="13317" width="5.625" customWidth="1"/>
    <col min="13318" max="13318" width="14.75" customWidth="1"/>
    <col min="13319" max="13319" width="11.25" customWidth="1"/>
    <col min="13320" max="13320" width="19.125" customWidth="1"/>
    <col min="13565" max="13565" width="5.625" customWidth="1"/>
    <col min="13566" max="13566" width="7.375" customWidth="1"/>
    <col min="13567" max="13567" width="32.875" customWidth="1"/>
    <col min="13568" max="13568" width="4.5" customWidth="1"/>
    <col min="13569" max="13569" width="5.625" customWidth="1"/>
    <col min="13570" max="13570" width="15.25" customWidth="1"/>
    <col min="13571" max="13571" width="5.625" customWidth="1"/>
    <col min="13572" max="13572" width="15" customWidth="1"/>
    <col min="13573" max="13573" width="5.625" customWidth="1"/>
    <col min="13574" max="13574" width="14.75" customWidth="1"/>
    <col min="13575" max="13575" width="11.25" customWidth="1"/>
    <col min="13576" max="13576" width="19.125" customWidth="1"/>
    <col min="13821" max="13821" width="5.625" customWidth="1"/>
    <col min="13822" max="13822" width="7.375" customWidth="1"/>
    <col min="13823" max="13823" width="32.875" customWidth="1"/>
    <col min="13824" max="13824" width="4.5" customWidth="1"/>
    <col min="13825" max="13825" width="5.625" customWidth="1"/>
    <col min="13826" max="13826" width="15.25" customWidth="1"/>
    <col min="13827" max="13827" width="5.625" customWidth="1"/>
    <col min="13828" max="13828" width="15" customWidth="1"/>
    <col min="13829" max="13829" width="5.625" customWidth="1"/>
    <col min="13830" max="13830" width="14.75" customWidth="1"/>
    <col min="13831" max="13831" width="11.25" customWidth="1"/>
    <col min="13832" max="13832" width="19.125" customWidth="1"/>
    <col min="14077" max="14077" width="5.625" customWidth="1"/>
    <col min="14078" max="14078" width="7.375" customWidth="1"/>
    <col min="14079" max="14079" width="32.875" customWidth="1"/>
    <col min="14080" max="14080" width="4.5" customWidth="1"/>
    <col min="14081" max="14081" width="5.625" customWidth="1"/>
    <col min="14082" max="14082" width="15.25" customWidth="1"/>
    <col min="14083" max="14083" width="5.625" customWidth="1"/>
    <col min="14084" max="14084" width="15" customWidth="1"/>
    <col min="14085" max="14085" width="5.625" customWidth="1"/>
    <col min="14086" max="14086" width="14.75" customWidth="1"/>
    <col min="14087" max="14087" width="11.25" customWidth="1"/>
    <col min="14088" max="14088" width="19.125" customWidth="1"/>
    <col min="14333" max="14333" width="5.625" customWidth="1"/>
    <col min="14334" max="14334" width="7.375" customWidth="1"/>
    <col min="14335" max="14335" width="32.875" customWidth="1"/>
    <col min="14336" max="14336" width="4.5" customWidth="1"/>
    <col min="14337" max="14337" width="5.625" customWidth="1"/>
    <col min="14338" max="14338" width="15.25" customWidth="1"/>
    <col min="14339" max="14339" width="5.625" customWidth="1"/>
    <col min="14340" max="14340" width="15" customWidth="1"/>
    <col min="14341" max="14341" width="5.625" customWidth="1"/>
    <col min="14342" max="14342" width="14.75" customWidth="1"/>
    <col min="14343" max="14343" width="11.25" customWidth="1"/>
    <col min="14344" max="14344" width="19.125" customWidth="1"/>
    <col min="14589" max="14589" width="5.625" customWidth="1"/>
    <col min="14590" max="14590" width="7.375" customWidth="1"/>
    <col min="14591" max="14591" width="32.875" customWidth="1"/>
    <col min="14592" max="14592" width="4.5" customWidth="1"/>
    <col min="14593" max="14593" width="5.625" customWidth="1"/>
    <col min="14594" max="14594" width="15.25" customWidth="1"/>
    <col min="14595" max="14595" width="5.625" customWidth="1"/>
    <col min="14596" max="14596" width="15" customWidth="1"/>
    <col min="14597" max="14597" width="5.625" customWidth="1"/>
    <col min="14598" max="14598" width="14.75" customWidth="1"/>
    <col min="14599" max="14599" width="11.25" customWidth="1"/>
    <col min="14600" max="14600" width="19.125" customWidth="1"/>
    <col min="14845" max="14845" width="5.625" customWidth="1"/>
    <col min="14846" max="14846" width="7.375" customWidth="1"/>
    <col min="14847" max="14847" width="32.875" customWidth="1"/>
    <col min="14848" max="14848" width="4.5" customWidth="1"/>
    <col min="14849" max="14849" width="5.625" customWidth="1"/>
    <col min="14850" max="14850" width="15.25" customWidth="1"/>
    <col min="14851" max="14851" width="5.625" customWidth="1"/>
    <col min="14852" max="14852" width="15" customWidth="1"/>
    <col min="14853" max="14853" width="5.625" customWidth="1"/>
    <col min="14854" max="14854" width="14.75" customWidth="1"/>
    <col min="14855" max="14855" width="11.25" customWidth="1"/>
    <col min="14856" max="14856" width="19.125" customWidth="1"/>
    <col min="15101" max="15101" width="5.625" customWidth="1"/>
    <col min="15102" max="15102" width="7.375" customWidth="1"/>
    <col min="15103" max="15103" width="32.875" customWidth="1"/>
    <col min="15104" max="15104" width="4.5" customWidth="1"/>
    <col min="15105" max="15105" width="5.625" customWidth="1"/>
    <col min="15106" max="15106" width="15.25" customWidth="1"/>
    <col min="15107" max="15107" width="5.625" customWidth="1"/>
    <col min="15108" max="15108" width="15" customWidth="1"/>
    <col min="15109" max="15109" width="5.625" customWidth="1"/>
    <col min="15110" max="15110" width="14.75" customWidth="1"/>
    <col min="15111" max="15111" width="11.25" customWidth="1"/>
    <col min="15112" max="15112" width="19.125" customWidth="1"/>
    <col min="15357" max="15357" width="5.625" customWidth="1"/>
    <col min="15358" max="15358" width="7.375" customWidth="1"/>
    <col min="15359" max="15359" width="32.875" customWidth="1"/>
    <col min="15360" max="15360" width="4.5" customWidth="1"/>
    <col min="15361" max="15361" width="5.625" customWidth="1"/>
    <col min="15362" max="15362" width="15.25" customWidth="1"/>
    <col min="15363" max="15363" width="5.625" customWidth="1"/>
    <col min="15364" max="15364" width="15" customWidth="1"/>
    <col min="15365" max="15365" width="5.625" customWidth="1"/>
    <col min="15366" max="15366" width="14.75" customWidth="1"/>
    <col min="15367" max="15367" width="11.25" customWidth="1"/>
    <col min="15368" max="15368" width="19.125" customWidth="1"/>
    <col min="15613" max="15613" width="5.625" customWidth="1"/>
    <col min="15614" max="15614" width="7.375" customWidth="1"/>
    <col min="15615" max="15615" width="32.875" customWidth="1"/>
    <col min="15616" max="15616" width="4.5" customWidth="1"/>
    <col min="15617" max="15617" width="5.625" customWidth="1"/>
    <col min="15618" max="15618" width="15.25" customWidth="1"/>
    <col min="15619" max="15619" width="5.625" customWidth="1"/>
    <col min="15620" max="15620" width="15" customWidth="1"/>
    <col min="15621" max="15621" width="5.625" customWidth="1"/>
    <col min="15622" max="15622" width="14.75" customWidth="1"/>
    <col min="15623" max="15623" width="11.25" customWidth="1"/>
    <col min="15624" max="15624" width="19.125" customWidth="1"/>
    <col min="15869" max="15869" width="5.625" customWidth="1"/>
    <col min="15870" max="15870" width="7.375" customWidth="1"/>
    <col min="15871" max="15871" width="32.875" customWidth="1"/>
    <col min="15872" max="15872" width="4.5" customWidth="1"/>
    <col min="15873" max="15873" width="5.625" customWidth="1"/>
    <col min="15874" max="15874" width="15.25" customWidth="1"/>
    <col min="15875" max="15875" width="5.625" customWidth="1"/>
    <col min="15876" max="15876" width="15" customWidth="1"/>
    <col min="15877" max="15877" width="5.625" customWidth="1"/>
    <col min="15878" max="15878" width="14.75" customWidth="1"/>
    <col min="15879" max="15879" width="11.25" customWidth="1"/>
    <col min="15880" max="15880" width="19.125" customWidth="1"/>
    <col min="16125" max="16125" width="5.625" customWidth="1"/>
    <col min="16126" max="16126" width="7.375" customWidth="1"/>
    <col min="16127" max="16127" width="32.875" customWidth="1"/>
    <col min="16128" max="16128" width="4.5" customWidth="1"/>
    <col min="16129" max="16129" width="5.625" customWidth="1"/>
    <col min="16130" max="16130" width="15.25" customWidth="1"/>
    <col min="16131" max="16131" width="5.625" customWidth="1"/>
    <col min="16132" max="16132" width="15" customWidth="1"/>
    <col min="16133" max="16133" width="5.625" customWidth="1"/>
    <col min="16134" max="16134" width="14.75" customWidth="1"/>
    <col min="16135" max="16135" width="11.25" customWidth="1"/>
    <col min="16136" max="16136" width="19.125" customWidth="1"/>
  </cols>
  <sheetData>
    <row r="1" spans="1:15" ht="35.1" customHeight="1">
      <c r="C1" s="169" t="s">
        <v>67</v>
      </c>
      <c r="D1" s="169"/>
      <c r="E1" s="169"/>
      <c r="F1" s="169"/>
      <c r="G1" s="169"/>
      <c r="H1" s="169"/>
      <c r="I1" s="169"/>
      <c r="J1" s="169"/>
      <c r="K1" s="169"/>
      <c r="L1" s="169"/>
    </row>
    <row r="2" spans="1:15" ht="20.100000000000001" customHeight="1">
      <c r="I2" s="74"/>
      <c r="J2" s="74"/>
      <c r="K2" s="140" t="s">
        <v>68</v>
      </c>
    </row>
    <row r="3" spans="1:15" ht="20.100000000000001" customHeight="1">
      <c r="H3" s="73"/>
      <c r="J3" s="74"/>
      <c r="K3" s="153" t="s">
        <v>102</v>
      </c>
      <c r="L3" s="153"/>
      <c r="M3" s="153"/>
    </row>
    <row r="4" spans="1:15" ht="20.100000000000001" customHeight="1">
      <c r="H4" s="73"/>
      <c r="J4" s="74"/>
      <c r="K4" s="153" t="s">
        <v>69</v>
      </c>
      <c r="L4" s="153"/>
      <c r="M4" s="153"/>
    </row>
    <row r="5" spans="1:15" ht="14.25" thickBot="1">
      <c r="J5" s="72"/>
      <c r="K5" s="72"/>
    </row>
    <row r="6" spans="1:15" ht="35.1" customHeight="1">
      <c r="A6" s="176" t="s">
        <v>54</v>
      </c>
      <c r="B6" s="177"/>
      <c r="C6" s="194"/>
      <c r="D6" s="195"/>
      <c r="E6" s="195"/>
      <c r="F6" s="195"/>
      <c r="G6" s="195"/>
      <c r="H6" s="195"/>
      <c r="I6" s="195"/>
      <c r="J6" s="195"/>
      <c r="K6" s="195"/>
      <c r="L6" s="195"/>
      <c r="M6" s="196"/>
    </row>
    <row r="7" spans="1:15" ht="35.1" customHeight="1">
      <c r="A7" s="185" t="s">
        <v>100</v>
      </c>
      <c r="B7" s="186"/>
      <c r="C7" s="102" t="s">
        <v>96</v>
      </c>
      <c r="D7" s="197"/>
      <c r="E7" s="198"/>
      <c r="F7" s="199"/>
      <c r="G7" s="200"/>
      <c r="H7" s="200"/>
      <c r="I7" s="200"/>
      <c r="J7" s="200"/>
      <c r="K7" s="200"/>
      <c r="L7" s="200"/>
      <c r="M7" s="201"/>
    </row>
    <row r="8" spans="1:15" ht="35.1" customHeight="1">
      <c r="A8" s="187" t="s">
        <v>70</v>
      </c>
      <c r="B8" s="188"/>
      <c r="C8" s="205"/>
      <c r="D8" s="205"/>
      <c r="E8" s="205"/>
      <c r="F8" s="205"/>
      <c r="G8" s="205"/>
      <c r="H8" s="205"/>
      <c r="I8" s="93" t="s">
        <v>71</v>
      </c>
      <c r="J8" s="205"/>
      <c r="K8" s="205"/>
      <c r="L8" s="205"/>
      <c r="M8" s="218"/>
    </row>
    <row r="9" spans="1:15" ht="35.1" customHeight="1">
      <c r="A9" s="189" t="s">
        <v>99</v>
      </c>
      <c r="B9" s="190"/>
      <c r="C9" s="215"/>
      <c r="D9" s="216"/>
      <c r="E9" s="216"/>
      <c r="F9" s="216"/>
      <c r="G9" s="216"/>
      <c r="H9" s="216"/>
      <c r="I9" s="139" t="s">
        <v>89</v>
      </c>
      <c r="J9" s="216"/>
      <c r="K9" s="216"/>
      <c r="L9" s="216"/>
      <c r="M9" s="217"/>
      <c r="N9" s="46"/>
    </row>
    <row r="10" spans="1:15" ht="54" customHeight="1" thickBot="1">
      <c r="A10" s="154" t="s">
        <v>101</v>
      </c>
      <c r="B10" s="155"/>
      <c r="C10" s="156"/>
      <c r="D10" s="156"/>
      <c r="E10" s="156"/>
      <c r="F10" s="156"/>
      <c r="G10" s="156"/>
      <c r="H10" s="156"/>
      <c r="I10" s="156"/>
      <c r="J10" s="156"/>
      <c r="K10" s="156"/>
      <c r="L10" s="156"/>
      <c r="M10" s="157"/>
      <c r="N10" s="46"/>
    </row>
    <row r="11" spans="1:15" ht="15" customHeight="1">
      <c r="A11" s="135"/>
      <c r="B11" s="135"/>
      <c r="C11" s="136"/>
      <c r="D11" s="136"/>
      <c r="E11" s="136"/>
      <c r="F11" s="136"/>
      <c r="G11" s="136"/>
      <c r="H11" s="136"/>
      <c r="I11" s="136"/>
      <c r="J11" s="136"/>
      <c r="K11" s="136"/>
      <c r="L11" s="136"/>
      <c r="M11" s="136"/>
      <c r="N11" s="46"/>
    </row>
    <row r="12" spans="1:15" ht="30" customHeight="1">
      <c r="A12" s="159" t="s">
        <v>104</v>
      </c>
      <c r="B12" s="159"/>
      <c r="C12" s="159"/>
      <c r="D12" s="159"/>
      <c r="E12" s="159"/>
      <c r="F12" s="159"/>
      <c r="G12" s="159"/>
      <c r="H12" s="159"/>
      <c r="I12" s="159"/>
      <c r="J12" s="159"/>
      <c r="K12" s="159"/>
      <c r="L12" s="159"/>
      <c r="M12" s="159"/>
      <c r="N12" s="46"/>
    </row>
    <row r="13" spans="1:15" ht="30" customHeight="1" thickBot="1">
      <c r="A13" s="158" t="s">
        <v>105</v>
      </c>
      <c r="B13" s="158"/>
      <c r="C13" s="158"/>
      <c r="D13" s="158"/>
      <c r="E13" s="158"/>
      <c r="F13" s="158"/>
      <c r="G13" s="158"/>
      <c r="H13" s="158"/>
      <c r="I13" s="158"/>
      <c r="J13" s="158"/>
      <c r="K13" s="158"/>
      <c r="L13" s="158"/>
      <c r="M13" s="158"/>
      <c r="O13" s="48"/>
    </row>
    <row r="14" spans="1:15" ht="35.1" customHeight="1">
      <c r="A14" s="222" t="s">
        <v>29</v>
      </c>
      <c r="B14" s="223"/>
      <c r="C14" s="223"/>
      <c r="D14" s="223"/>
      <c r="E14" s="223"/>
      <c r="F14" s="223"/>
      <c r="G14" s="224"/>
      <c r="H14" s="191" t="s">
        <v>15</v>
      </c>
      <c r="I14" s="202"/>
      <c r="J14" s="191" t="s">
        <v>17</v>
      </c>
      <c r="K14" s="192"/>
      <c r="L14" s="192"/>
      <c r="M14" s="193"/>
    </row>
    <row r="15" spans="1:15" ht="35.1" customHeight="1">
      <c r="A15" s="230" t="s">
        <v>97</v>
      </c>
      <c r="B15" s="220"/>
      <c r="C15" s="220"/>
      <c r="D15" s="220"/>
      <c r="E15" s="220" t="s">
        <v>98</v>
      </c>
      <c r="F15" s="220"/>
      <c r="G15" s="221"/>
      <c r="H15" s="99"/>
      <c r="I15" s="133" t="s">
        <v>36</v>
      </c>
      <c r="J15" s="132"/>
      <c r="K15" s="180" t="s">
        <v>65</v>
      </c>
      <c r="L15" s="181"/>
      <c r="M15" s="182"/>
    </row>
    <row r="16" spans="1:15" ht="35.1" customHeight="1">
      <c r="A16" s="99"/>
      <c r="B16" s="180" t="s">
        <v>12</v>
      </c>
      <c r="C16" s="228"/>
      <c r="D16" s="229"/>
      <c r="E16" s="130"/>
      <c r="F16" s="178" t="s">
        <v>90</v>
      </c>
      <c r="G16" s="179"/>
      <c r="H16" s="99"/>
      <c r="I16" s="133" t="s">
        <v>93</v>
      </c>
      <c r="J16" s="132"/>
      <c r="K16" s="178" t="s">
        <v>66</v>
      </c>
      <c r="L16" s="178"/>
      <c r="M16" s="179"/>
    </row>
    <row r="17" spans="1:13" ht="35.1" customHeight="1" thickBot="1">
      <c r="A17" s="100"/>
      <c r="B17" s="225" t="s">
        <v>91</v>
      </c>
      <c r="C17" s="226"/>
      <c r="D17" s="227"/>
      <c r="E17" s="131"/>
      <c r="F17" s="231" t="s">
        <v>34</v>
      </c>
      <c r="G17" s="232"/>
      <c r="H17" s="100"/>
      <c r="I17" s="134" t="s">
        <v>39</v>
      </c>
      <c r="J17" s="101"/>
      <c r="K17" s="183"/>
      <c r="L17" s="183"/>
      <c r="M17" s="184"/>
    </row>
    <row r="18" spans="1:13" ht="20.100000000000001" customHeight="1">
      <c r="A18" s="1"/>
      <c r="B18" s="141"/>
      <c r="C18" s="44"/>
      <c r="D18" s="1"/>
      <c r="E18" s="1"/>
      <c r="F18" s="9"/>
    </row>
    <row r="19" spans="1:13" ht="35.1" customHeight="1">
      <c r="A19" s="206" t="s">
        <v>4</v>
      </c>
      <c r="B19" s="207"/>
      <c r="C19" s="174" t="s">
        <v>54</v>
      </c>
      <c r="D19" s="175"/>
      <c r="E19" s="199"/>
      <c r="F19" s="200"/>
      <c r="G19" s="200"/>
      <c r="H19" s="200"/>
      <c r="I19" s="200"/>
      <c r="J19" s="200"/>
      <c r="K19" s="200"/>
      <c r="L19" s="200"/>
      <c r="M19" s="219"/>
    </row>
    <row r="20" spans="1:13" ht="35.1" customHeight="1">
      <c r="A20" s="208"/>
      <c r="B20" s="209"/>
      <c r="C20" s="174" t="s">
        <v>88</v>
      </c>
      <c r="D20" s="175"/>
      <c r="E20" s="103" t="s">
        <v>96</v>
      </c>
      <c r="F20" s="203"/>
      <c r="G20" s="198"/>
      <c r="H20" s="199"/>
      <c r="I20" s="200"/>
      <c r="J20" s="200"/>
      <c r="K20" s="200"/>
      <c r="L20" s="200"/>
      <c r="M20" s="219"/>
    </row>
    <row r="21" spans="1:13" ht="35.1" customHeight="1">
      <c r="A21" s="210"/>
      <c r="B21" s="211"/>
      <c r="C21" s="174" t="s">
        <v>70</v>
      </c>
      <c r="D21" s="175"/>
      <c r="E21" s="205"/>
      <c r="F21" s="205"/>
      <c r="G21" s="205"/>
      <c r="H21" s="205"/>
      <c r="I21" s="93" t="s">
        <v>71</v>
      </c>
      <c r="J21" s="205"/>
      <c r="K21" s="205"/>
      <c r="L21" s="205"/>
      <c r="M21" s="205"/>
    </row>
    <row r="22" spans="1:13" ht="20.100000000000001" customHeight="1">
      <c r="A22" s="75"/>
      <c r="B22" s="75"/>
      <c r="C22" s="83"/>
      <c r="D22" s="83"/>
      <c r="E22" s="76"/>
      <c r="F22" s="76"/>
      <c r="G22" s="76"/>
      <c r="H22" s="76"/>
      <c r="I22" s="76"/>
      <c r="J22" s="76"/>
      <c r="K22" s="79"/>
      <c r="L22" s="81"/>
    </row>
    <row r="23" spans="1:13" ht="35.1" customHeight="1">
      <c r="A23" s="206" t="s">
        <v>2</v>
      </c>
      <c r="B23" s="207"/>
      <c r="C23" s="188" t="s">
        <v>54</v>
      </c>
      <c r="D23" s="188"/>
      <c r="E23" s="205"/>
      <c r="F23" s="205"/>
      <c r="G23" s="205"/>
      <c r="H23" s="205"/>
      <c r="I23" s="205"/>
      <c r="J23" s="205"/>
      <c r="K23" s="205"/>
      <c r="L23" s="205"/>
      <c r="M23" s="205"/>
    </row>
    <row r="24" spans="1:13" ht="35.1" customHeight="1">
      <c r="A24" s="208"/>
      <c r="B24" s="209"/>
      <c r="C24" s="188" t="s">
        <v>88</v>
      </c>
      <c r="D24" s="188"/>
      <c r="E24" s="103" t="s">
        <v>96</v>
      </c>
      <c r="F24" s="203"/>
      <c r="G24" s="198"/>
      <c r="H24" s="203"/>
      <c r="I24" s="203"/>
      <c r="J24" s="203"/>
      <c r="K24" s="203"/>
      <c r="L24" s="203"/>
      <c r="M24" s="198"/>
    </row>
    <row r="25" spans="1:13" ht="35.1" customHeight="1">
      <c r="A25" s="210"/>
      <c r="B25" s="211"/>
      <c r="C25" s="188" t="s">
        <v>70</v>
      </c>
      <c r="D25" s="188"/>
      <c r="E25" s="205"/>
      <c r="F25" s="205"/>
      <c r="G25" s="205"/>
      <c r="H25" s="205"/>
      <c r="I25" s="93" t="s">
        <v>71</v>
      </c>
      <c r="J25" s="205"/>
      <c r="K25" s="205"/>
      <c r="L25" s="205"/>
      <c r="M25" s="205"/>
    </row>
    <row r="26" spans="1:13" ht="20.100000000000001" customHeight="1">
      <c r="A26" s="138"/>
      <c r="B26" s="138"/>
      <c r="C26" s="138"/>
      <c r="D26" s="138"/>
      <c r="E26" s="137"/>
      <c r="F26" s="137"/>
      <c r="G26" s="137"/>
      <c r="H26" s="137"/>
      <c r="I26" s="138"/>
      <c r="J26" s="137"/>
      <c r="K26" s="137"/>
      <c r="L26" s="137"/>
      <c r="M26" s="137"/>
    </row>
    <row r="27" spans="1:13" ht="35.1" customHeight="1">
      <c r="A27" s="173" t="s">
        <v>103</v>
      </c>
      <c r="B27" s="173"/>
      <c r="C27" s="173"/>
      <c r="D27" s="173"/>
      <c r="E27" s="173"/>
      <c r="F27" s="173"/>
      <c r="G27" s="173"/>
      <c r="H27" s="173"/>
      <c r="I27" s="173"/>
      <c r="J27" s="173"/>
      <c r="K27" s="173"/>
      <c r="L27" s="173"/>
      <c r="M27" s="173"/>
    </row>
    <row r="28" spans="1:13" ht="30" customHeight="1">
      <c r="A28" s="204" t="s">
        <v>78</v>
      </c>
      <c r="B28" s="204"/>
      <c r="C28" s="204"/>
      <c r="D28" s="204"/>
      <c r="E28" s="204"/>
      <c r="F28" s="204"/>
      <c r="G28" s="204"/>
      <c r="H28" s="204"/>
      <c r="I28" s="204"/>
      <c r="J28" s="204"/>
    </row>
    <row r="29" spans="1:13" ht="30" customHeight="1" thickBot="1">
      <c r="A29" s="82"/>
      <c r="B29" s="82"/>
      <c r="C29" s="82"/>
      <c r="D29" s="82"/>
      <c r="E29" s="82"/>
      <c r="F29" s="82"/>
      <c r="G29" s="82"/>
      <c r="H29" s="82"/>
      <c r="I29" s="82"/>
      <c r="J29" s="82"/>
    </row>
    <row r="30" spans="1:13" ht="35.1" customHeight="1" thickTop="1">
      <c r="A30" s="170" t="s">
        <v>92</v>
      </c>
      <c r="B30" s="104" t="s">
        <v>6</v>
      </c>
      <c r="C30" s="164" t="s">
        <v>80</v>
      </c>
      <c r="D30" s="164"/>
      <c r="E30" s="165"/>
      <c r="F30" s="105" t="s">
        <v>53</v>
      </c>
      <c r="G30" s="143">
        <v>1190016</v>
      </c>
      <c r="H30" s="120" t="s">
        <v>11</v>
      </c>
      <c r="I30" s="120" t="s">
        <v>79</v>
      </c>
      <c r="J30" s="121" t="s">
        <v>42</v>
      </c>
      <c r="K30" s="121" t="s">
        <v>84</v>
      </c>
      <c r="L30" s="106" t="s">
        <v>72</v>
      </c>
      <c r="M30" s="150">
        <v>45754</v>
      </c>
    </row>
    <row r="31" spans="1:13" ht="35.1" customHeight="1">
      <c r="A31" s="171"/>
      <c r="B31" s="107" t="s">
        <v>35</v>
      </c>
      <c r="C31" s="167" t="s">
        <v>81</v>
      </c>
      <c r="D31" s="167"/>
      <c r="E31" s="168"/>
      <c r="F31" s="108" t="s">
        <v>51</v>
      </c>
      <c r="G31" s="144">
        <v>2463017</v>
      </c>
      <c r="H31" s="110" t="s">
        <v>42</v>
      </c>
      <c r="I31" s="110" t="s">
        <v>76</v>
      </c>
      <c r="J31" s="110" t="s">
        <v>42</v>
      </c>
      <c r="K31" s="110" t="s">
        <v>85</v>
      </c>
      <c r="L31" s="109" t="s">
        <v>73</v>
      </c>
      <c r="M31" s="151">
        <v>45755</v>
      </c>
    </row>
    <row r="32" spans="1:13" ht="35.1" customHeight="1">
      <c r="A32" s="171"/>
      <c r="B32" s="107" t="s">
        <v>94</v>
      </c>
      <c r="C32" s="146" t="s">
        <v>82</v>
      </c>
      <c r="D32" s="111" t="s">
        <v>19</v>
      </c>
      <c r="E32" s="145">
        <v>22282</v>
      </c>
      <c r="F32" s="128" t="s">
        <v>52</v>
      </c>
      <c r="G32" s="144">
        <v>38</v>
      </c>
      <c r="H32" s="110" t="s">
        <v>42</v>
      </c>
      <c r="I32" s="110" t="s">
        <v>75</v>
      </c>
      <c r="J32" s="110" t="s">
        <v>42</v>
      </c>
      <c r="K32" s="110" t="s">
        <v>86</v>
      </c>
      <c r="L32" s="113" t="s">
        <v>74</v>
      </c>
      <c r="M32" s="152">
        <v>45756</v>
      </c>
    </row>
    <row r="33" spans="1:13" ht="35.1" customHeight="1" thickBot="1">
      <c r="A33" s="171"/>
      <c r="B33" s="114" t="s">
        <v>46</v>
      </c>
      <c r="C33" s="115" t="s">
        <v>13</v>
      </c>
      <c r="D33" s="116" t="s">
        <v>77</v>
      </c>
      <c r="E33" s="212" t="s">
        <v>83</v>
      </c>
      <c r="F33" s="213"/>
      <c r="G33" s="213"/>
      <c r="H33" s="213"/>
      <c r="I33" s="214"/>
      <c r="J33" s="117" t="s">
        <v>44</v>
      </c>
      <c r="K33" s="142" t="s">
        <v>95</v>
      </c>
      <c r="L33" s="118" t="s">
        <v>9</v>
      </c>
      <c r="M33" s="119" t="s">
        <v>87</v>
      </c>
    </row>
    <row r="34" spans="1:13" ht="35.1" customHeight="1" thickTop="1">
      <c r="A34" s="170">
        <v>1</v>
      </c>
      <c r="B34" s="104" t="s">
        <v>6</v>
      </c>
      <c r="C34" s="164"/>
      <c r="D34" s="164"/>
      <c r="E34" s="165"/>
      <c r="F34" s="105" t="s">
        <v>53</v>
      </c>
      <c r="G34" s="143"/>
      <c r="H34" s="120" t="s">
        <v>11</v>
      </c>
      <c r="I34" s="120"/>
      <c r="J34" s="121" t="s">
        <v>42</v>
      </c>
      <c r="K34" s="121"/>
      <c r="L34" s="106" t="s">
        <v>72</v>
      </c>
      <c r="M34" s="150"/>
    </row>
    <row r="35" spans="1:13" ht="35.1" customHeight="1">
      <c r="A35" s="171"/>
      <c r="B35" s="107" t="s">
        <v>35</v>
      </c>
      <c r="C35" s="167"/>
      <c r="D35" s="167"/>
      <c r="E35" s="168"/>
      <c r="F35" s="108" t="s">
        <v>51</v>
      </c>
      <c r="G35" s="144"/>
      <c r="H35" s="110" t="s">
        <v>42</v>
      </c>
      <c r="I35" s="110"/>
      <c r="J35" s="110" t="s">
        <v>42</v>
      </c>
      <c r="K35" s="110"/>
      <c r="L35" s="111" t="s">
        <v>73</v>
      </c>
      <c r="M35" s="151"/>
    </row>
    <row r="36" spans="1:13" ht="35.1" customHeight="1">
      <c r="A36" s="171"/>
      <c r="B36" s="107" t="s">
        <v>94</v>
      </c>
      <c r="C36" s="146"/>
      <c r="D36" s="109" t="s">
        <v>19</v>
      </c>
      <c r="E36" s="145"/>
      <c r="F36" s="128" t="s">
        <v>52</v>
      </c>
      <c r="G36" s="144"/>
      <c r="H36" s="110" t="s">
        <v>42</v>
      </c>
      <c r="I36" s="110"/>
      <c r="J36" s="110" t="s">
        <v>42</v>
      </c>
      <c r="K36" s="110"/>
      <c r="L36" s="113" t="s">
        <v>74</v>
      </c>
      <c r="M36" s="151"/>
    </row>
    <row r="37" spans="1:13" ht="35.1" customHeight="1" thickBot="1">
      <c r="A37" s="172"/>
      <c r="B37" s="122" t="s">
        <v>46</v>
      </c>
      <c r="C37" s="115" t="s">
        <v>13</v>
      </c>
      <c r="D37" s="123"/>
      <c r="E37" s="212"/>
      <c r="F37" s="213"/>
      <c r="G37" s="213"/>
      <c r="H37" s="213"/>
      <c r="I37" s="214"/>
      <c r="J37" s="124" t="s">
        <v>44</v>
      </c>
      <c r="K37" s="147"/>
      <c r="L37" s="125" t="s">
        <v>9</v>
      </c>
      <c r="M37" s="126"/>
    </row>
    <row r="38" spans="1:13" ht="35.1" customHeight="1" thickTop="1">
      <c r="A38" s="170">
        <v>2</v>
      </c>
      <c r="B38" s="104" t="s">
        <v>6</v>
      </c>
      <c r="C38" s="163"/>
      <c r="D38" s="164"/>
      <c r="E38" s="165"/>
      <c r="F38" s="105" t="s">
        <v>53</v>
      </c>
      <c r="G38" s="143"/>
      <c r="H38" s="120" t="s">
        <v>11</v>
      </c>
      <c r="I38" s="120"/>
      <c r="J38" s="121" t="s">
        <v>42</v>
      </c>
      <c r="K38" s="120"/>
      <c r="L38" s="106" t="s">
        <v>72</v>
      </c>
      <c r="M38" s="150"/>
    </row>
    <row r="39" spans="1:13" ht="35.1" customHeight="1">
      <c r="A39" s="171"/>
      <c r="B39" s="107" t="s">
        <v>35</v>
      </c>
      <c r="C39" s="166"/>
      <c r="D39" s="167"/>
      <c r="E39" s="168"/>
      <c r="F39" s="108" t="s">
        <v>51</v>
      </c>
      <c r="G39" s="144"/>
      <c r="H39" s="110" t="s">
        <v>42</v>
      </c>
      <c r="I39" s="129"/>
      <c r="J39" s="110" t="s">
        <v>42</v>
      </c>
      <c r="K39" s="129"/>
      <c r="L39" s="111" t="s">
        <v>73</v>
      </c>
      <c r="M39" s="151"/>
    </row>
    <row r="40" spans="1:13" ht="35.1" customHeight="1">
      <c r="A40" s="171"/>
      <c r="B40" s="107" t="s">
        <v>94</v>
      </c>
      <c r="C40" s="146"/>
      <c r="D40" s="109" t="s">
        <v>19</v>
      </c>
      <c r="E40" s="145"/>
      <c r="F40" s="128" t="s">
        <v>52</v>
      </c>
      <c r="G40" s="144"/>
      <c r="H40" s="110" t="s">
        <v>42</v>
      </c>
      <c r="I40" s="129"/>
      <c r="J40" s="110" t="s">
        <v>42</v>
      </c>
      <c r="K40" s="129"/>
      <c r="L40" s="113" t="s">
        <v>74</v>
      </c>
      <c r="M40" s="151"/>
    </row>
    <row r="41" spans="1:13" ht="35.1" customHeight="1" thickBot="1">
      <c r="A41" s="172"/>
      <c r="B41" s="122" t="s">
        <v>46</v>
      </c>
      <c r="C41" s="127" t="s">
        <v>13</v>
      </c>
      <c r="D41" s="123"/>
      <c r="E41" s="212"/>
      <c r="F41" s="213"/>
      <c r="G41" s="213"/>
      <c r="H41" s="213"/>
      <c r="I41" s="214"/>
      <c r="J41" s="124" t="s">
        <v>44</v>
      </c>
      <c r="K41" s="147"/>
      <c r="L41" s="125" t="s">
        <v>9</v>
      </c>
      <c r="M41" s="126"/>
    </row>
    <row r="42" spans="1:13" ht="35.1" customHeight="1" thickTop="1">
      <c r="A42" s="170">
        <v>3</v>
      </c>
      <c r="B42" s="104" t="s">
        <v>6</v>
      </c>
      <c r="C42" s="163"/>
      <c r="D42" s="164"/>
      <c r="E42" s="165"/>
      <c r="F42" s="105" t="s">
        <v>53</v>
      </c>
      <c r="G42" s="143"/>
      <c r="H42" s="120" t="s">
        <v>11</v>
      </c>
      <c r="I42" s="120"/>
      <c r="J42" s="121" t="s">
        <v>42</v>
      </c>
      <c r="K42" s="120"/>
      <c r="L42" s="106" t="s">
        <v>72</v>
      </c>
      <c r="M42" s="150"/>
    </row>
    <row r="43" spans="1:13" ht="35.1" customHeight="1">
      <c r="A43" s="171"/>
      <c r="B43" s="107" t="s">
        <v>35</v>
      </c>
      <c r="C43" s="166"/>
      <c r="D43" s="167"/>
      <c r="E43" s="168"/>
      <c r="F43" s="108" t="s">
        <v>51</v>
      </c>
      <c r="G43" s="144"/>
      <c r="H43" s="110" t="s">
        <v>42</v>
      </c>
      <c r="I43" s="129"/>
      <c r="J43" s="110" t="s">
        <v>42</v>
      </c>
      <c r="K43" s="129"/>
      <c r="L43" s="111" t="s">
        <v>73</v>
      </c>
      <c r="M43" s="151"/>
    </row>
    <row r="44" spans="1:13" ht="35.1" customHeight="1">
      <c r="A44" s="171"/>
      <c r="B44" s="107" t="s">
        <v>94</v>
      </c>
      <c r="C44" s="146"/>
      <c r="D44" s="109" t="s">
        <v>19</v>
      </c>
      <c r="E44" s="145"/>
      <c r="F44" s="128" t="s">
        <v>52</v>
      </c>
      <c r="G44" s="144"/>
      <c r="H44" s="110" t="s">
        <v>42</v>
      </c>
      <c r="I44" s="129"/>
      <c r="J44" s="110" t="s">
        <v>42</v>
      </c>
      <c r="K44" s="129"/>
      <c r="L44" s="113" t="s">
        <v>74</v>
      </c>
      <c r="M44" s="151"/>
    </row>
    <row r="45" spans="1:13" ht="35.1" customHeight="1" thickBot="1">
      <c r="A45" s="172"/>
      <c r="B45" s="122" t="s">
        <v>46</v>
      </c>
      <c r="C45" s="127" t="s">
        <v>13</v>
      </c>
      <c r="D45" s="123"/>
      <c r="E45" s="212"/>
      <c r="F45" s="213"/>
      <c r="G45" s="213"/>
      <c r="H45" s="213"/>
      <c r="I45" s="214"/>
      <c r="J45" s="124" t="s">
        <v>44</v>
      </c>
      <c r="K45" s="147"/>
      <c r="L45" s="125" t="s">
        <v>9</v>
      </c>
      <c r="M45" s="126"/>
    </row>
    <row r="46" spans="1:13" ht="35.1" customHeight="1" thickTop="1">
      <c r="A46" s="170">
        <v>4</v>
      </c>
      <c r="B46" s="104" t="s">
        <v>6</v>
      </c>
      <c r="C46" s="163"/>
      <c r="D46" s="164"/>
      <c r="E46" s="165"/>
      <c r="F46" s="105" t="s">
        <v>53</v>
      </c>
      <c r="G46" s="143"/>
      <c r="H46" s="120" t="s">
        <v>11</v>
      </c>
      <c r="I46" s="120"/>
      <c r="J46" s="121" t="s">
        <v>42</v>
      </c>
      <c r="K46" s="120"/>
      <c r="L46" s="106" t="s">
        <v>72</v>
      </c>
      <c r="M46" s="150"/>
    </row>
    <row r="47" spans="1:13" ht="35.1" customHeight="1">
      <c r="A47" s="171"/>
      <c r="B47" s="107" t="s">
        <v>35</v>
      </c>
      <c r="C47" s="166"/>
      <c r="D47" s="167"/>
      <c r="E47" s="168"/>
      <c r="F47" s="108" t="s">
        <v>51</v>
      </c>
      <c r="G47" s="144"/>
      <c r="H47" s="110" t="s">
        <v>42</v>
      </c>
      <c r="I47" s="129"/>
      <c r="J47" s="110" t="s">
        <v>42</v>
      </c>
      <c r="K47" s="129"/>
      <c r="L47" s="111" t="s">
        <v>73</v>
      </c>
      <c r="M47" s="151"/>
    </row>
    <row r="48" spans="1:13" ht="35.1" customHeight="1">
      <c r="A48" s="171"/>
      <c r="B48" s="107" t="s">
        <v>94</v>
      </c>
      <c r="C48" s="146"/>
      <c r="D48" s="109" t="s">
        <v>19</v>
      </c>
      <c r="E48" s="145"/>
      <c r="F48" s="128" t="s">
        <v>52</v>
      </c>
      <c r="G48" s="144"/>
      <c r="H48" s="110" t="s">
        <v>42</v>
      </c>
      <c r="I48" s="129"/>
      <c r="J48" s="110" t="s">
        <v>42</v>
      </c>
      <c r="K48" s="129"/>
      <c r="L48" s="113" t="s">
        <v>74</v>
      </c>
      <c r="M48" s="151"/>
    </row>
    <row r="49" spans="1:13" ht="35.1" customHeight="1" thickBot="1">
      <c r="A49" s="172"/>
      <c r="B49" s="122" t="s">
        <v>46</v>
      </c>
      <c r="C49" s="127" t="s">
        <v>13</v>
      </c>
      <c r="D49" s="123"/>
      <c r="E49" s="212"/>
      <c r="F49" s="213"/>
      <c r="G49" s="213"/>
      <c r="H49" s="213"/>
      <c r="I49" s="214"/>
      <c r="J49" s="124" t="s">
        <v>44</v>
      </c>
      <c r="K49" s="147"/>
      <c r="L49" s="125" t="s">
        <v>9</v>
      </c>
      <c r="M49" s="126"/>
    </row>
    <row r="50" spans="1:13" ht="35.1" customHeight="1" thickTop="1">
      <c r="A50" s="170">
        <v>5</v>
      </c>
      <c r="B50" s="104" t="s">
        <v>6</v>
      </c>
      <c r="C50" s="163"/>
      <c r="D50" s="164"/>
      <c r="E50" s="165"/>
      <c r="F50" s="105" t="s">
        <v>53</v>
      </c>
      <c r="G50" s="143"/>
      <c r="H50" s="120" t="s">
        <v>11</v>
      </c>
      <c r="I50" s="120"/>
      <c r="J50" s="121" t="s">
        <v>42</v>
      </c>
      <c r="K50" s="120"/>
      <c r="L50" s="106" t="s">
        <v>72</v>
      </c>
      <c r="M50" s="150"/>
    </row>
    <row r="51" spans="1:13" ht="35.1" customHeight="1">
      <c r="A51" s="171"/>
      <c r="B51" s="107" t="s">
        <v>35</v>
      </c>
      <c r="C51" s="166"/>
      <c r="D51" s="167"/>
      <c r="E51" s="168"/>
      <c r="F51" s="108" t="s">
        <v>51</v>
      </c>
      <c r="G51" s="144"/>
      <c r="H51" s="110" t="s">
        <v>42</v>
      </c>
      <c r="I51" s="129"/>
      <c r="J51" s="110" t="s">
        <v>42</v>
      </c>
      <c r="K51" s="129"/>
      <c r="L51" s="111" t="s">
        <v>73</v>
      </c>
      <c r="M51" s="151"/>
    </row>
    <row r="52" spans="1:13" ht="35.1" customHeight="1">
      <c r="A52" s="171"/>
      <c r="B52" s="107" t="s">
        <v>94</v>
      </c>
      <c r="C52" s="146"/>
      <c r="D52" s="109" t="s">
        <v>19</v>
      </c>
      <c r="E52" s="145"/>
      <c r="F52" s="128" t="s">
        <v>52</v>
      </c>
      <c r="G52" s="144"/>
      <c r="H52" s="110" t="s">
        <v>42</v>
      </c>
      <c r="I52" s="129"/>
      <c r="J52" s="110" t="s">
        <v>42</v>
      </c>
      <c r="K52" s="129"/>
      <c r="L52" s="113" t="s">
        <v>74</v>
      </c>
      <c r="M52" s="151"/>
    </row>
    <row r="53" spans="1:13" ht="35.1" customHeight="1" thickBot="1">
      <c r="A53" s="172"/>
      <c r="B53" s="122" t="s">
        <v>46</v>
      </c>
      <c r="C53" s="127" t="s">
        <v>13</v>
      </c>
      <c r="D53" s="123"/>
      <c r="E53" s="212"/>
      <c r="F53" s="213"/>
      <c r="G53" s="213"/>
      <c r="H53" s="213"/>
      <c r="I53" s="214"/>
      <c r="J53" s="124" t="s">
        <v>44</v>
      </c>
      <c r="K53" s="147"/>
      <c r="L53" s="125" t="s">
        <v>9</v>
      </c>
      <c r="M53" s="126"/>
    </row>
    <row r="54" spans="1:13" ht="35.1" customHeight="1" thickTop="1">
      <c r="A54" s="170">
        <v>6</v>
      </c>
      <c r="B54" s="104" t="s">
        <v>6</v>
      </c>
      <c r="C54" s="163"/>
      <c r="D54" s="164"/>
      <c r="E54" s="165"/>
      <c r="F54" s="105" t="s">
        <v>53</v>
      </c>
      <c r="G54" s="143"/>
      <c r="H54" s="120" t="s">
        <v>11</v>
      </c>
      <c r="I54" s="120"/>
      <c r="J54" s="121" t="s">
        <v>42</v>
      </c>
      <c r="K54" s="120"/>
      <c r="L54" s="106" t="s">
        <v>72</v>
      </c>
      <c r="M54" s="150"/>
    </row>
    <row r="55" spans="1:13" ht="35.1" customHeight="1">
      <c r="A55" s="171"/>
      <c r="B55" s="107" t="s">
        <v>35</v>
      </c>
      <c r="C55" s="166"/>
      <c r="D55" s="167"/>
      <c r="E55" s="168"/>
      <c r="F55" s="108" t="s">
        <v>51</v>
      </c>
      <c r="G55" s="144"/>
      <c r="H55" s="110" t="s">
        <v>42</v>
      </c>
      <c r="I55" s="129"/>
      <c r="J55" s="110" t="s">
        <v>42</v>
      </c>
      <c r="K55" s="129"/>
      <c r="L55" s="111" t="s">
        <v>73</v>
      </c>
      <c r="M55" s="151"/>
    </row>
    <row r="56" spans="1:13" ht="35.1" customHeight="1">
      <c r="A56" s="171"/>
      <c r="B56" s="107" t="s">
        <v>94</v>
      </c>
      <c r="C56" s="146"/>
      <c r="D56" s="109" t="s">
        <v>19</v>
      </c>
      <c r="E56" s="145"/>
      <c r="F56" s="128" t="s">
        <v>52</v>
      </c>
      <c r="G56" s="144"/>
      <c r="H56" s="110" t="s">
        <v>42</v>
      </c>
      <c r="I56" s="129"/>
      <c r="J56" s="110" t="s">
        <v>42</v>
      </c>
      <c r="K56" s="129"/>
      <c r="L56" s="113" t="s">
        <v>74</v>
      </c>
      <c r="M56" s="151"/>
    </row>
    <row r="57" spans="1:13" ht="35.1" customHeight="1" thickBot="1">
      <c r="A57" s="172"/>
      <c r="B57" s="122" t="s">
        <v>46</v>
      </c>
      <c r="C57" s="127" t="s">
        <v>13</v>
      </c>
      <c r="D57" s="123"/>
      <c r="E57" s="212"/>
      <c r="F57" s="213"/>
      <c r="G57" s="213"/>
      <c r="H57" s="213"/>
      <c r="I57" s="214"/>
      <c r="J57" s="124" t="s">
        <v>44</v>
      </c>
      <c r="K57" s="147"/>
      <c r="L57" s="125" t="s">
        <v>9</v>
      </c>
      <c r="M57" s="126"/>
    </row>
    <row r="58" spans="1:13" ht="35.1" customHeight="1" thickTop="1">
      <c r="A58" s="170">
        <v>7</v>
      </c>
      <c r="B58" s="104" t="s">
        <v>6</v>
      </c>
      <c r="C58" s="163"/>
      <c r="D58" s="164"/>
      <c r="E58" s="165"/>
      <c r="F58" s="105" t="s">
        <v>53</v>
      </c>
      <c r="G58" s="143"/>
      <c r="H58" s="120" t="s">
        <v>11</v>
      </c>
      <c r="I58" s="120"/>
      <c r="J58" s="121" t="s">
        <v>42</v>
      </c>
      <c r="K58" s="120"/>
      <c r="L58" s="106" t="s">
        <v>72</v>
      </c>
      <c r="M58" s="150"/>
    </row>
    <row r="59" spans="1:13" ht="35.1" customHeight="1">
      <c r="A59" s="171"/>
      <c r="B59" s="107" t="s">
        <v>35</v>
      </c>
      <c r="C59" s="166"/>
      <c r="D59" s="167"/>
      <c r="E59" s="168"/>
      <c r="F59" s="108" t="s">
        <v>51</v>
      </c>
      <c r="G59" s="144"/>
      <c r="H59" s="110" t="s">
        <v>42</v>
      </c>
      <c r="I59" s="129"/>
      <c r="J59" s="110" t="s">
        <v>42</v>
      </c>
      <c r="K59" s="129"/>
      <c r="L59" s="111" t="s">
        <v>73</v>
      </c>
      <c r="M59" s="151"/>
    </row>
    <row r="60" spans="1:13" ht="35.1" customHeight="1">
      <c r="A60" s="171"/>
      <c r="B60" s="107" t="s">
        <v>94</v>
      </c>
      <c r="C60" s="146"/>
      <c r="D60" s="109" t="s">
        <v>19</v>
      </c>
      <c r="E60" s="145"/>
      <c r="F60" s="128" t="s">
        <v>52</v>
      </c>
      <c r="G60" s="144"/>
      <c r="H60" s="110" t="s">
        <v>42</v>
      </c>
      <c r="I60" s="129"/>
      <c r="J60" s="110" t="s">
        <v>42</v>
      </c>
      <c r="K60" s="129"/>
      <c r="L60" s="113" t="s">
        <v>74</v>
      </c>
      <c r="M60" s="151"/>
    </row>
    <row r="61" spans="1:13" ht="35.1" customHeight="1" thickBot="1">
      <c r="A61" s="172"/>
      <c r="B61" s="122" t="s">
        <v>46</v>
      </c>
      <c r="C61" s="127" t="s">
        <v>13</v>
      </c>
      <c r="D61" s="123"/>
      <c r="E61" s="212"/>
      <c r="F61" s="213"/>
      <c r="G61" s="213"/>
      <c r="H61" s="213"/>
      <c r="I61" s="214"/>
      <c r="J61" s="124" t="s">
        <v>44</v>
      </c>
      <c r="K61" s="147"/>
      <c r="L61" s="125" t="s">
        <v>9</v>
      </c>
      <c r="M61" s="126"/>
    </row>
    <row r="62" spans="1:13" ht="35.1" customHeight="1" thickTop="1">
      <c r="A62" s="170">
        <v>8</v>
      </c>
      <c r="B62" s="104" t="s">
        <v>6</v>
      </c>
      <c r="C62" s="163"/>
      <c r="D62" s="164"/>
      <c r="E62" s="165"/>
      <c r="F62" s="105" t="s">
        <v>53</v>
      </c>
      <c r="G62" s="143"/>
      <c r="H62" s="120" t="s">
        <v>11</v>
      </c>
      <c r="I62" s="120"/>
      <c r="J62" s="121" t="s">
        <v>42</v>
      </c>
      <c r="K62" s="120"/>
      <c r="L62" s="106" t="s">
        <v>72</v>
      </c>
      <c r="M62" s="150"/>
    </row>
    <row r="63" spans="1:13" ht="35.1" customHeight="1">
      <c r="A63" s="171"/>
      <c r="B63" s="107" t="s">
        <v>35</v>
      </c>
      <c r="C63" s="166"/>
      <c r="D63" s="167"/>
      <c r="E63" s="168"/>
      <c r="F63" s="108" t="s">
        <v>51</v>
      </c>
      <c r="G63" s="144"/>
      <c r="H63" s="110" t="s">
        <v>42</v>
      </c>
      <c r="I63" s="129"/>
      <c r="J63" s="110" t="s">
        <v>42</v>
      </c>
      <c r="K63" s="129"/>
      <c r="L63" s="111" t="s">
        <v>73</v>
      </c>
      <c r="M63" s="151"/>
    </row>
    <row r="64" spans="1:13" ht="35.1" customHeight="1">
      <c r="A64" s="171"/>
      <c r="B64" s="107" t="s">
        <v>94</v>
      </c>
      <c r="C64" s="146"/>
      <c r="D64" s="109" t="s">
        <v>19</v>
      </c>
      <c r="E64" s="145"/>
      <c r="F64" s="128" t="s">
        <v>52</v>
      </c>
      <c r="G64" s="144"/>
      <c r="H64" s="110" t="s">
        <v>42</v>
      </c>
      <c r="I64" s="129"/>
      <c r="J64" s="110" t="s">
        <v>42</v>
      </c>
      <c r="K64" s="129"/>
      <c r="L64" s="113" t="s">
        <v>74</v>
      </c>
      <c r="M64" s="151"/>
    </row>
    <row r="65" spans="1:13" ht="35.1" customHeight="1" thickBot="1">
      <c r="A65" s="172"/>
      <c r="B65" s="122" t="s">
        <v>46</v>
      </c>
      <c r="C65" s="127" t="s">
        <v>13</v>
      </c>
      <c r="D65" s="123"/>
      <c r="E65" s="212"/>
      <c r="F65" s="213"/>
      <c r="G65" s="213"/>
      <c r="H65" s="213"/>
      <c r="I65" s="214"/>
      <c r="J65" s="124" t="s">
        <v>44</v>
      </c>
      <c r="K65" s="147"/>
      <c r="L65" s="125" t="s">
        <v>9</v>
      </c>
      <c r="M65" s="126"/>
    </row>
    <row r="66" spans="1:13" ht="35.1" customHeight="1" thickTop="1">
      <c r="A66" s="170">
        <v>9</v>
      </c>
      <c r="B66" s="104" t="s">
        <v>6</v>
      </c>
      <c r="C66" s="163"/>
      <c r="D66" s="164"/>
      <c r="E66" s="165"/>
      <c r="F66" s="105" t="s">
        <v>53</v>
      </c>
      <c r="G66" s="143"/>
      <c r="H66" s="120" t="s">
        <v>11</v>
      </c>
      <c r="I66" s="120"/>
      <c r="J66" s="121" t="s">
        <v>42</v>
      </c>
      <c r="K66" s="120"/>
      <c r="L66" s="106" t="s">
        <v>72</v>
      </c>
      <c r="M66" s="150"/>
    </row>
    <row r="67" spans="1:13" ht="35.1" customHeight="1">
      <c r="A67" s="171"/>
      <c r="B67" s="107" t="s">
        <v>35</v>
      </c>
      <c r="C67" s="166"/>
      <c r="D67" s="167"/>
      <c r="E67" s="168"/>
      <c r="F67" s="108" t="s">
        <v>51</v>
      </c>
      <c r="G67" s="144"/>
      <c r="H67" s="110" t="s">
        <v>42</v>
      </c>
      <c r="I67" s="129"/>
      <c r="J67" s="110" t="s">
        <v>42</v>
      </c>
      <c r="K67" s="129"/>
      <c r="L67" s="111" t="s">
        <v>73</v>
      </c>
      <c r="M67" s="151"/>
    </row>
    <row r="68" spans="1:13" ht="35.1" customHeight="1">
      <c r="A68" s="171"/>
      <c r="B68" s="107" t="s">
        <v>94</v>
      </c>
      <c r="C68" s="146"/>
      <c r="D68" s="109" t="s">
        <v>19</v>
      </c>
      <c r="E68" s="145"/>
      <c r="F68" s="128" t="s">
        <v>52</v>
      </c>
      <c r="G68" s="144"/>
      <c r="H68" s="110" t="s">
        <v>42</v>
      </c>
      <c r="I68" s="129"/>
      <c r="J68" s="110" t="s">
        <v>42</v>
      </c>
      <c r="K68" s="129"/>
      <c r="L68" s="113" t="s">
        <v>74</v>
      </c>
      <c r="M68" s="151"/>
    </row>
    <row r="69" spans="1:13" ht="35.1" customHeight="1" thickBot="1">
      <c r="A69" s="172"/>
      <c r="B69" s="122" t="s">
        <v>46</v>
      </c>
      <c r="C69" s="127" t="s">
        <v>13</v>
      </c>
      <c r="D69" s="123"/>
      <c r="E69" s="212"/>
      <c r="F69" s="213"/>
      <c r="G69" s="213"/>
      <c r="H69" s="213"/>
      <c r="I69" s="214"/>
      <c r="J69" s="124" t="s">
        <v>44</v>
      </c>
      <c r="K69" s="147"/>
      <c r="L69" s="125" t="s">
        <v>9</v>
      </c>
      <c r="M69" s="126"/>
    </row>
    <row r="70" spans="1:13" ht="35.1" customHeight="1" thickTop="1">
      <c r="A70" s="160">
        <v>10</v>
      </c>
      <c r="B70" s="104" t="s">
        <v>6</v>
      </c>
      <c r="C70" s="163"/>
      <c r="D70" s="164"/>
      <c r="E70" s="165"/>
      <c r="F70" s="105" t="s">
        <v>53</v>
      </c>
      <c r="G70" s="143"/>
      <c r="H70" s="120" t="s">
        <v>11</v>
      </c>
      <c r="I70" s="120"/>
      <c r="J70" s="121" t="s">
        <v>42</v>
      </c>
      <c r="K70" s="120"/>
      <c r="L70" s="106" t="s">
        <v>72</v>
      </c>
      <c r="M70" s="150"/>
    </row>
    <row r="71" spans="1:13" ht="35.1" customHeight="1">
      <c r="A71" s="161"/>
      <c r="B71" s="107" t="s">
        <v>35</v>
      </c>
      <c r="C71" s="166"/>
      <c r="D71" s="167"/>
      <c r="E71" s="168"/>
      <c r="F71" s="108" t="s">
        <v>51</v>
      </c>
      <c r="G71" s="144"/>
      <c r="H71" s="110" t="s">
        <v>42</v>
      </c>
      <c r="I71" s="129"/>
      <c r="J71" s="110" t="s">
        <v>42</v>
      </c>
      <c r="K71" s="129"/>
      <c r="L71" s="111" t="s">
        <v>73</v>
      </c>
      <c r="M71" s="151"/>
    </row>
    <row r="72" spans="1:13" ht="35.1" customHeight="1">
      <c r="A72" s="161"/>
      <c r="B72" s="107" t="s">
        <v>94</v>
      </c>
      <c r="C72" s="146"/>
      <c r="D72" s="109" t="s">
        <v>19</v>
      </c>
      <c r="E72" s="145"/>
      <c r="F72" s="128" t="s">
        <v>52</v>
      </c>
      <c r="G72" s="144"/>
      <c r="H72" s="110" t="s">
        <v>42</v>
      </c>
      <c r="I72" s="129"/>
      <c r="J72" s="110" t="s">
        <v>42</v>
      </c>
      <c r="K72" s="129"/>
      <c r="L72" s="113" t="s">
        <v>74</v>
      </c>
      <c r="M72" s="151"/>
    </row>
    <row r="73" spans="1:13" ht="35.1" customHeight="1" thickBot="1">
      <c r="A73" s="162"/>
      <c r="B73" s="122" t="s">
        <v>46</v>
      </c>
      <c r="C73" s="127" t="s">
        <v>13</v>
      </c>
      <c r="D73" s="123"/>
      <c r="E73" s="212"/>
      <c r="F73" s="213"/>
      <c r="G73" s="213"/>
      <c r="H73" s="213"/>
      <c r="I73" s="214"/>
      <c r="J73" s="124" t="s">
        <v>44</v>
      </c>
      <c r="K73" s="147"/>
      <c r="L73" s="125" t="s">
        <v>9</v>
      </c>
      <c r="M73" s="126"/>
    </row>
    <row r="74" spans="1:13" ht="35.1" customHeight="1" thickTop="1">
      <c r="A74" s="160">
        <v>11</v>
      </c>
      <c r="B74" s="104" t="s">
        <v>6</v>
      </c>
      <c r="C74" s="163"/>
      <c r="D74" s="164"/>
      <c r="E74" s="165"/>
      <c r="F74" s="105" t="s">
        <v>53</v>
      </c>
      <c r="G74" s="143"/>
      <c r="H74" s="120" t="s">
        <v>11</v>
      </c>
      <c r="I74" s="120"/>
      <c r="J74" s="121" t="s">
        <v>42</v>
      </c>
      <c r="K74" s="120"/>
      <c r="L74" s="106" t="s">
        <v>72</v>
      </c>
      <c r="M74" s="150"/>
    </row>
    <row r="75" spans="1:13" ht="35.1" customHeight="1">
      <c r="A75" s="161"/>
      <c r="B75" s="107" t="s">
        <v>35</v>
      </c>
      <c r="C75" s="166"/>
      <c r="D75" s="167"/>
      <c r="E75" s="168"/>
      <c r="F75" s="108" t="s">
        <v>51</v>
      </c>
      <c r="G75" s="144"/>
      <c r="H75" s="110" t="s">
        <v>42</v>
      </c>
      <c r="I75" s="129"/>
      <c r="J75" s="110" t="s">
        <v>42</v>
      </c>
      <c r="K75" s="129"/>
      <c r="L75" s="111" t="s">
        <v>73</v>
      </c>
      <c r="M75" s="151"/>
    </row>
    <row r="76" spans="1:13" ht="35.1" customHeight="1">
      <c r="A76" s="161"/>
      <c r="B76" s="107" t="s">
        <v>94</v>
      </c>
      <c r="C76" s="146"/>
      <c r="D76" s="109" t="s">
        <v>19</v>
      </c>
      <c r="E76" s="145"/>
      <c r="F76" s="128" t="s">
        <v>52</v>
      </c>
      <c r="G76" s="144"/>
      <c r="H76" s="110" t="s">
        <v>42</v>
      </c>
      <c r="I76" s="129"/>
      <c r="J76" s="110" t="s">
        <v>42</v>
      </c>
      <c r="K76" s="129"/>
      <c r="L76" s="113" t="s">
        <v>74</v>
      </c>
      <c r="M76" s="151"/>
    </row>
    <row r="77" spans="1:13" ht="35.1" customHeight="1" thickBot="1">
      <c r="A77" s="162"/>
      <c r="B77" s="122" t="s">
        <v>46</v>
      </c>
      <c r="C77" s="127" t="s">
        <v>13</v>
      </c>
      <c r="D77" s="123"/>
      <c r="E77" s="212"/>
      <c r="F77" s="213"/>
      <c r="G77" s="213"/>
      <c r="H77" s="213"/>
      <c r="I77" s="214"/>
      <c r="J77" s="124" t="s">
        <v>44</v>
      </c>
      <c r="K77" s="147"/>
      <c r="L77" s="125" t="s">
        <v>9</v>
      </c>
      <c r="M77" s="126"/>
    </row>
    <row r="78" spans="1:13" ht="35.1" customHeight="1" thickTop="1">
      <c r="A78" s="160">
        <v>12</v>
      </c>
      <c r="B78" s="104" t="s">
        <v>6</v>
      </c>
      <c r="C78" s="163"/>
      <c r="D78" s="164"/>
      <c r="E78" s="165"/>
      <c r="F78" s="105" t="s">
        <v>53</v>
      </c>
      <c r="G78" s="143"/>
      <c r="H78" s="120" t="s">
        <v>11</v>
      </c>
      <c r="I78" s="120"/>
      <c r="J78" s="121" t="s">
        <v>42</v>
      </c>
      <c r="K78" s="120"/>
      <c r="L78" s="106" t="s">
        <v>72</v>
      </c>
      <c r="M78" s="150"/>
    </row>
    <row r="79" spans="1:13" ht="35.1" customHeight="1">
      <c r="A79" s="161"/>
      <c r="B79" s="107" t="s">
        <v>35</v>
      </c>
      <c r="C79" s="166"/>
      <c r="D79" s="167"/>
      <c r="E79" s="168"/>
      <c r="F79" s="108" t="s">
        <v>51</v>
      </c>
      <c r="G79" s="144"/>
      <c r="H79" s="110" t="s">
        <v>42</v>
      </c>
      <c r="I79" s="129"/>
      <c r="J79" s="110" t="s">
        <v>42</v>
      </c>
      <c r="K79" s="129"/>
      <c r="L79" s="111" t="s">
        <v>73</v>
      </c>
      <c r="M79" s="151"/>
    </row>
    <row r="80" spans="1:13" ht="35.1" customHeight="1">
      <c r="A80" s="161"/>
      <c r="B80" s="107" t="s">
        <v>94</v>
      </c>
      <c r="C80" s="146"/>
      <c r="D80" s="109" t="s">
        <v>19</v>
      </c>
      <c r="E80" s="145"/>
      <c r="F80" s="128" t="s">
        <v>52</v>
      </c>
      <c r="G80" s="144"/>
      <c r="H80" s="110" t="s">
        <v>42</v>
      </c>
      <c r="I80" s="129"/>
      <c r="J80" s="110" t="s">
        <v>42</v>
      </c>
      <c r="K80" s="129"/>
      <c r="L80" s="113" t="s">
        <v>74</v>
      </c>
      <c r="M80" s="151"/>
    </row>
    <row r="81" spans="1:13" ht="35.1" customHeight="1" thickBot="1">
      <c r="A81" s="162"/>
      <c r="B81" s="122" t="s">
        <v>46</v>
      </c>
      <c r="C81" s="127" t="s">
        <v>13</v>
      </c>
      <c r="D81" s="123"/>
      <c r="E81" s="212"/>
      <c r="F81" s="213"/>
      <c r="G81" s="213"/>
      <c r="H81" s="213"/>
      <c r="I81" s="214"/>
      <c r="J81" s="124" t="s">
        <v>44</v>
      </c>
      <c r="K81" s="147"/>
      <c r="L81" s="125" t="s">
        <v>9</v>
      </c>
      <c r="M81" s="126"/>
    </row>
    <row r="82" spans="1:13" ht="35.1" customHeight="1" thickTop="1">
      <c r="A82" s="160">
        <v>13</v>
      </c>
      <c r="B82" s="104" t="s">
        <v>6</v>
      </c>
      <c r="C82" s="163"/>
      <c r="D82" s="164"/>
      <c r="E82" s="165"/>
      <c r="F82" s="105" t="s">
        <v>53</v>
      </c>
      <c r="G82" s="143"/>
      <c r="H82" s="120" t="s">
        <v>11</v>
      </c>
      <c r="I82" s="120"/>
      <c r="J82" s="121" t="s">
        <v>42</v>
      </c>
      <c r="K82" s="120"/>
      <c r="L82" s="106" t="s">
        <v>72</v>
      </c>
      <c r="M82" s="150"/>
    </row>
    <row r="83" spans="1:13" ht="35.1" customHeight="1">
      <c r="A83" s="161"/>
      <c r="B83" s="107" t="s">
        <v>35</v>
      </c>
      <c r="C83" s="166"/>
      <c r="D83" s="167"/>
      <c r="E83" s="168"/>
      <c r="F83" s="108" t="s">
        <v>51</v>
      </c>
      <c r="G83" s="144"/>
      <c r="H83" s="110" t="s">
        <v>42</v>
      </c>
      <c r="I83" s="129"/>
      <c r="J83" s="110" t="s">
        <v>42</v>
      </c>
      <c r="K83" s="129"/>
      <c r="L83" s="111" t="s">
        <v>73</v>
      </c>
      <c r="M83" s="151"/>
    </row>
    <row r="84" spans="1:13" ht="35.1" customHeight="1">
      <c r="A84" s="161"/>
      <c r="B84" s="107" t="s">
        <v>94</v>
      </c>
      <c r="C84" s="146"/>
      <c r="D84" s="109" t="s">
        <v>19</v>
      </c>
      <c r="E84" s="145"/>
      <c r="F84" s="128" t="s">
        <v>52</v>
      </c>
      <c r="G84" s="144"/>
      <c r="H84" s="110" t="s">
        <v>42</v>
      </c>
      <c r="I84" s="129"/>
      <c r="J84" s="110" t="s">
        <v>42</v>
      </c>
      <c r="K84" s="129"/>
      <c r="L84" s="113" t="s">
        <v>74</v>
      </c>
      <c r="M84" s="151"/>
    </row>
    <row r="85" spans="1:13" ht="35.1" customHeight="1" thickBot="1">
      <c r="A85" s="162"/>
      <c r="B85" s="122" t="s">
        <v>46</v>
      </c>
      <c r="C85" s="127" t="s">
        <v>13</v>
      </c>
      <c r="D85" s="123"/>
      <c r="E85" s="212"/>
      <c r="F85" s="213"/>
      <c r="G85" s="213"/>
      <c r="H85" s="213"/>
      <c r="I85" s="214"/>
      <c r="J85" s="124" t="s">
        <v>44</v>
      </c>
      <c r="K85" s="147"/>
      <c r="L85" s="125" t="s">
        <v>9</v>
      </c>
      <c r="M85" s="126"/>
    </row>
    <row r="86" spans="1:13" ht="35.1" customHeight="1" thickTop="1">
      <c r="A86" s="160">
        <v>14</v>
      </c>
      <c r="B86" s="104" t="s">
        <v>6</v>
      </c>
      <c r="C86" s="163"/>
      <c r="D86" s="164"/>
      <c r="E86" s="165"/>
      <c r="F86" s="105" t="s">
        <v>53</v>
      </c>
      <c r="G86" s="143"/>
      <c r="H86" s="120" t="s">
        <v>11</v>
      </c>
      <c r="I86" s="120"/>
      <c r="J86" s="121" t="s">
        <v>42</v>
      </c>
      <c r="K86" s="120"/>
      <c r="L86" s="106" t="s">
        <v>72</v>
      </c>
      <c r="M86" s="150"/>
    </row>
    <row r="87" spans="1:13" ht="35.1" customHeight="1">
      <c r="A87" s="161"/>
      <c r="B87" s="107" t="s">
        <v>35</v>
      </c>
      <c r="C87" s="166"/>
      <c r="D87" s="167"/>
      <c r="E87" s="168"/>
      <c r="F87" s="108" t="s">
        <v>51</v>
      </c>
      <c r="G87" s="144"/>
      <c r="H87" s="110" t="s">
        <v>42</v>
      </c>
      <c r="I87" s="129"/>
      <c r="J87" s="110" t="s">
        <v>42</v>
      </c>
      <c r="K87" s="129"/>
      <c r="L87" s="111" t="s">
        <v>73</v>
      </c>
      <c r="M87" s="151"/>
    </row>
    <row r="88" spans="1:13" ht="35.1" customHeight="1">
      <c r="A88" s="161"/>
      <c r="B88" s="107" t="s">
        <v>94</v>
      </c>
      <c r="C88" s="146"/>
      <c r="D88" s="109" t="s">
        <v>19</v>
      </c>
      <c r="E88" s="145"/>
      <c r="F88" s="128" t="s">
        <v>52</v>
      </c>
      <c r="G88" s="144"/>
      <c r="H88" s="110" t="s">
        <v>42</v>
      </c>
      <c r="I88" s="129"/>
      <c r="J88" s="110" t="s">
        <v>42</v>
      </c>
      <c r="K88" s="129"/>
      <c r="L88" s="113" t="s">
        <v>74</v>
      </c>
      <c r="M88" s="151"/>
    </row>
    <row r="89" spans="1:13" ht="35.1" customHeight="1" thickBot="1">
      <c r="A89" s="162"/>
      <c r="B89" s="122" t="s">
        <v>46</v>
      </c>
      <c r="C89" s="127" t="s">
        <v>13</v>
      </c>
      <c r="D89" s="123"/>
      <c r="E89" s="212"/>
      <c r="F89" s="213"/>
      <c r="G89" s="213"/>
      <c r="H89" s="213"/>
      <c r="I89" s="214"/>
      <c r="J89" s="124" t="s">
        <v>44</v>
      </c>
      <c r="K89" s="147"/>
      <c r="L89" s="125" t="s">
        <v>9</v>
      </c>
      <c r="M89" s="126"/>
    </row>
    <row r="90" spans="1:13" ht="35.1" customHeight="1" thickTop="1">
      <c r="A90" s="160">
        <v>15</v>
      </c>
      <c r="B90" s="104" t="s">
        <v>6</v>
      </c>
      <c r="C90" s="163"/>
      <c r="D90" s="164"/>
      <c r="E90" s="165"/>
      <c r="F90" s="105" t="s">
        <v>53</v>
      </c>
      <c r="G90" s="143"/>
      <c r="H90" s="120" t="s">
        <v>11</v>
      </c>
      <c r="I90" s="120"/>
      <c r="J90" s="121" t="s">
        <v>42</v>
      </c>
      <c r="K90" s="120"/>
      <c r="L90" s="106" t="s">
        <v>72</v>
      </c>
      <c r="M90" s="150"/>
    </row>
    <row r="91" spans="1:13" ht="35.1" customHeight="1">
      <c r="A91" s="161"/>
      <c r="B91" s="107" t="s">
        <v>35</v>
      </c>
      <c r="C91" s="166"/>
      <c r="D91" s="167"/>
      <c r="E91" s="168"/>
      <c r="F91" s="108" t="s">
        <v>51</v>
      </c>
      <c r="G91" s="144"/>
      <c r="H91" s="110" t="s">
        <v>42</v>
      </c>
      <c r="I91" s="129"/>
      <c r="J91" s="110" t="s">
        <v>42</v>
      </c>
      <c r="K91" s="129"/>
      <c r="L91" s="111" t="s">
        <v>73</v>
      </c>
      <c r="M91" s="151"/>
    </row>
    <row r="92" spans="1:13" ht="35.1" customHeight="1">
      <c r="A92" s="161"/>
      <c r="B92" s="107" t="s">
        <v>94</v>
      </c>
      <c r="C92" s="146"/>
      <c r="D92" s="109" t="s">
        <v>19</v>
      </c>
      <c r="E92" s="145"/>
      <c r="F92" s="128" t="s">
        <v>52</v>
      </c>
      <c r="G92" s="144"/>
      <c r="H92" s="110" t="s">
        <v>42</v>
      </c>
      <c r="I92" s="129"/>
      <c r="J92" s="110" t="s">
        <v>42</v>
      </c>
      <c r="K92" s="129"/>
      <c r="L92" s="113" t="s">
        <v>74</v>
      </c>
      <c r="M92" s="151"/>
    </row>
    <row r="93" spans="1:13" ht="35.1" customHeight="1" thickBot="1">
      <c r="A93" s="162"/>
      <c r="B93" s="122" t="s">
        <v>46</v>
      </c>
      <c r="C93" s="127" t="s">
        <v>13</v>
      </c>
      <c r="D93" s="123"/>
      <c r="E93" s="212"/>
      <c r="F93" s="213"/>
      <c r="G93" s="213"/>
      <c r="H93" s="213"/>
      <c r="I93" s="214"/>
      <c r="J93" s="124" t="s">
        <v>44</v>
      </c>
      <c r="K93" s="147"/>
      <c r="L93" s="125" t="s">
        <v>9</v>
      </c>
      <c r="M93" s="126"/>
    </row>
    <row r="94" spans="1:13" ht="35.1" customHeight="1" thickTop="1">
      <c r="A94" s="160">
        <v>16</v>
      </c>
      <c r="B94" s="104" t="s">
        <v>6</v>
      </c>
      <c r="C94" s="163"/>
      <c r="D94" s="164"/>
      <c r="E94" s="165"/>
      <c r="F94" s="105" t="s">
        <v>53</v>
      </c>
      <c r="G94" s="143"/>
      <c r="H94" s="120" t="s">
        <v>11</v>
      </c>
      <c r="I94" s="120"/>
      <c r="J94" s="121" t="s">
        <v>42</v>
      </c>
      <c r="K94" s="120"/>
      <c r="L94" s="106" t="s">
        <v>72</v>
      </c>
      <c r="M94" s="150"/>
    </row>
    <row r="95" spans="1:13" ht="35.1" customHeight="1">
      <c r="A95" s="161"/>
      <c r="B95" s="107" t="s">
        <v>35</v>
      </c>
      <c r="C95" s="166"/>
      <c r="D95" s="167"/>
      <c r="E95" s="168"/>
      <c r="F95" s="108" t="s">
        <v>51</v>
      </c>
      <c r="G95" s="144"/>
      <c r="H95" s="110" t="s">
        <v>42</v>
      </c>
      <c r="I95" s="129"/>
      <c r="J95" s="110" t="s">
        <v>42</v>
      </c>
      <c r="K95" s="129"/>
      <c r="L95" s="111" t="s">
        <v>73</v>
      </c>
      <c r="M95" s="151"/>
    </row>
    <row r="96" spans="1:13" ht="35.1" customHeight="1">
      <c r="A96" s="161"/>
      <c r="B96" s="107" t="s">
        <v>94</v>
      </c>
      <c r="C96" s="146"/>
      <c r="D96" s="109" t="s">
        <v>19</v>
      </c>
      <c r="E96" s="145"/>
      <c r="F96" s="128" t="s">
        <v>52</v>
      </c>
      <c r="G96" s="144"/>
      <c r="H96" s="110" t="s">
        <v>42</v>
      </c>
      <c r="I96" s="129"/>
      <c r="J96" s="110" t="s">
        <v>42</v>
      </c>
      <c r="K96" s="129"/>
      <c r="L96" s="113" t="s">
        <v>74</v>
      </c>
      <c r="M96" s="151"/>
    </row>
    <row r="97" spans="1:13" ht="35.1" customHeight="1" thickBot="1">
      <c r="A97" s="162"/>
      <c r="B97" s="122" t="s">
        <v>46</v>
      </c>
      <c r="C97" s="127" t="s">
        <v>13</v>
      </c>
      <c r="D97" s="123"/>
      <c r="E97" s="212"/>
      <c r="F97" s="213"/>
      <c r="G97" s="213"/>
      <c r="H97" s="213"/>
      <c r="I97" s="214"/>
      <c r="J97" s="124" t="s">
        <v>44</v>
      </c>
      <c r="K97" s="147"/>
      <c r="L97" s="125" t="s">
        <v>9</v>
      </c>
      <c r="M97" s="126"/>
    </row>
    <row r="98" spans="1:13" ht="35.1" customHeight="1" thickTop="1">
      <c r="A98" s="160">
        <v>17</v>
      </c>
      <c r="B98" s="104" t="s">
        <v>6</v>
      </c>
      <c r="C98" s="163"/>
      <c r="D98" s="164"/>
      <c r="E98" s="165"/>
      <c r="F98" s="105" t="s">
        <v>53</v>
      </c>
      <c r="G98" s="143"/>
      <c r="H98" s="120" t="s">
        <v>11</v>
      </c>
      <c r="I98" s="120"/>
      <c r="J98" s="121" t="s">
        <v>42</v>
      </c>
      <c r="K98" s="120"/>
      <c r="L98" s="106" t="s">
        <v>72</v>
      </c>
      <c r="M98" s="150"/>
    </row>
    <row r="99" spans="1:13" ht="35.1" customHeight="1">
      <c r="A99" s="161"/>
      <c r="B99" s="107" t="s">
        <v>35</v>
      </c>
      <c r="C99" s="166"/>
      <c r="D99" s="167"/>
      <c r="E99" s="168"/>
      <c r="F99" s="108" t="s">
        <v>51</v>
      </c>
      <c r="G99" s="144"/>
      <c r="H99" s="110" t="s">
        <v>42</v>
      </c>
      <c r="I99" s="129"/>
      <c r="J99" s="110" t="s">
        <v>42</v>
      </c>
      <c r="K99" s="129"/>
      <c r="L99" s="111" t="s">
        <v>73</v>
      </c>
      <c r="M99" s="151"/>
    </row>
    <row r="100" spans="1:13" ht="35.1" customHeight="1">
      <c r="A100" s="161"/>
      <c r="B100" s="107" t="s">
        <v>94</v>
      </c>
      <c r="C100" s="146"/>
      <c r="D100" s="109" t="s">
        <v>19</v>
      </c>
      <c r="E100" s="145"/>
      <c r="F100" s="128" t="s">
        <v>52</v>
      </c>
      <c r="G100" s="144"/>
      <c r="H100" s="110" t="s">
        <v>42</v>
      </c>
      <c r="I100" s="129"/>
      <c r="J100" s="110" t="s">
        <v>42</v>
      </c>
      <c r="K100" s="129"/>
      <c r="L100" s="113" t="s">
        <v>74</v>
      </c>
      <c r="M100" s="151"/>
    </row>
    <row r="101" spans="1:13" ht="35.1" customHeight="1" thickBot="1">
      <c r="A101" s="162"/>
      <c r="B101" s="122" t="s">
        <v>46</v>
      </c>
      <c r="C101" s="127" t="s">
        <v>13</v>
      </c>
      <c r="D101" s="123"/>
      <c r="E101" s="212"/>
      <c r="F101" s="213"/>
      <c r="G101" s="213"/>
      <c r="H101" s="213"/>
      <c r="I101" s="214"/>
      <c r="J101" s="124" t="s">
        <v>44</v>
      </c>
      <c r="K101" s="147"/>
      <c r="L101" s="125" t="s">
        <v>9</v>
      </c>
      <c r="M101" s="126"/>
    </row>
    <row r="102" spans="1:13" ht="35.1" customHeight="1" thickTop="1">
      <c r="A102" s="160">
        <v>18</v>
      </c>
      <c r="B102" s="104" t="s">
        <v>6</v>
      </c>
      <c r="C102" s="163"/>
      <c r="D102" s="164"/>
      <c r="E102" s="165"/>
      <c r="F102" s="105" t="s">
        <v>53</v>
      </c>
      <c r="G102" s="143"/>
      <c r="H102" s="120" t="s">
        <v>11</v>
      </c>
      <c r="I102" s="120"/>
      <c r="J102" s="121" t="s">
        <v>42</v>
      </c>
      <c r="K102" s="120"/>
      <c r="L102" s="106" t="s">
        <v>72</v>
      </c>
      <c r="M102" s="150"/>
    </row>
    <row r="103" spans="1:13" ht="35.1" customHeight="1">
      <c r="A103" s="161"/>
      <c r="B103" s="107" t="s">
        <v>35</v>
      </c>
      <c r="C103" s="166"/>
      <c r="D103" s="167"/>
      <c r="E103" s="168"/>
      <c r="F103" s="108" t="s">
        <v>51</v>
      </c>
      <c r="G103" s="144"/>
      <c r="H103" s="110" t="s">
        <v>42</v>
      </c>
      <c r="I103" s="129"/>
      <c r="J103" s="110" t="s">
        <v>42</v>
      </c>
      <c r="K103" s="129"/>
      <c r="L103" s="111" t="s">
        <v>73</v>
      </c>
      <c r="M103" s="151"/>
    </row>
    <row r="104" spans="1:13" ht="35.1" customHeight="1">
      <c r="A104" s="161"/>
      <c r="B104" s="107" t="s">
        <v>94</v>
      </c>
      <c r="C104" s="146"/>
      <c r="D104" s="109" t="s">
        <v>19</v>
      </c>
      <c r="E104" s="145"/>
      <c r="F104" s="128" t="s">
        <v>52</v>
      </c>
      <c r="G104" s="144"/>
      <c r="H104" s="110" t="s">
        <v>42</v>
      </c>
      <c r="I104" s="129"/>
      <c r="J104" s="110" t="s">
        <v>42</v>
      </c>
      <c r="K104" s="129"/>
      <c r="L104" s="113" t="s">
        <v>74</v>
      </c>
      <c r="M104" s="151"/>
    </row>
    <row r="105" spans="1:13" ht="35.1" customHeight="1" thickBot="1">
      <c r="A105" s="162"/>
      <c r="B105" s="122" t="s">
        <v>46</v>
      </c>
      <c r="C105" s="127" t="s">
        <v>13</v>
      </c>
      <c r="D105" s="123"/>
      <c r="E105" s="212"/>
      <c r="F105" s="213"/>
      <c r="G105" s="213"/>
      <c r="H105" s="213"/>
      <c r="I105" s="214"/>
      <c r="J105" s="124" t="s">
        <v>44</v>
      </c>
      <c r="K105" s="147"/>
      <c r="L105" s="125" t="s">
        <v>9</v>
      </c>
      <c r="M105" s="126"/>
    </row>
    <row r="106" spans="1:13" ht="35.1" customHeight="1" thickTop="1">
      <c r="A106" s="160">
        <v>19</v>
      </c>
      <c r="B106" s="104" t="s">
        <v>6</v>
      </c>
      <c r="C106" s="163"/>
      <c r="D106" s="164"/>
      <c r="E106" s="165"/>
      <c r="F106" s="105" t="s">
        <v>53</v>
      </c>
      <c r="G106" s="143"/>
      <c r="H106" s="120" t="s">
        <v>11</v>
      </c>
      <c r="I106" s="120"/>
      <c r="J106" s="121" t="s">
        <v>42</v>
      </c>
      <c r="K106" s="120"/>
      <c r="L106" s="106" t="s">
        <v>72</v>
      </c>
      <c r="M106" s="150"/>
    </row>
    <row r="107" spans="1:13" ht="35.1" customHeight="1">
      <c r="A107" s="161"/>
      <c r="B107" s="107" t="s">
        <v>35</v>
      </c>
      <c r="C107" s="166"/>
      <c r="D107" s="167"/>
      <c r="E107" s="168"/>
      <c r="F107" s="108" t="s">
        <v>51</v>
      </c>
      <c r="G107" s="144"/>
      <c r="H107" s="110" t="s">
        <v>42</v>
      </c>
      <c r="I107" s="129"/>
      <c r="J107" s="110" t="s">
        <v>42</v>
      </c>
      <c r="K107" s="129"/>
      <c r="L107" s="111" t="s">
        <v>73</v>
      </c>
      <c r="M107" s="151"/>
    </row>
    <row r="108" spans="1:13" ht="35.1" customHeight="1">
      <c r="A108" s="161"/>
      <c r="B108" s="107" t="s">
        <v>94</v>
      </c>
      <c r="C108" s="146"/>
      <c r="D108" s="109" t="s">
        <v>19</v>
      </c>
      <c r="E108" s="145"/>
      <c r="F108" s="128" t="s">
        <v>52</v>
      </c>
      <c r="G108" s="144"/>
      <c r="H108" s="110" t="s">
        <v>42</v>
      </c>
      <c r="I108" s="129"/>
      <c r="J108" s="110" t="s">
        <v>42</v>
      </c>
      <c r="K108" s="129"/>
      <c r="L108" s="113" t="s">
        <v>74</v>
      </c>
      <c r="M108" s="151"/>
    </row>
    <row r="109" spans="1:13" ht="35.1" customHeight="1" thickBot="1">
      <c r="A109" s="162"/>
      <c r="B109" s="122" t="s">
        <v>46</v>
      </c>
      <c r="C109" s="127" t="s">
        <v>13</v>
      </c>
      <c r="D109" s="123"/>
      <c r="E109" s="212"/>
      <c r="F109" s="213"/>
      <c r="G109" s="213"/>
      <c r="H109" s="213"/>
      <c r="I109" s="214"/>
      <c r="J109" s="124" t="s">
        <v>44</v>
      </c>
      <c r="K109" s="147"/>
      <c r="L109" s="125" t="s">
        <v>9</v>
      </c>
      <c r="M109" s="126"/>
    </row>
    <row r="110" spans="1:13" ht="35.1" customHeight="1" thickTop="1">
      <c r="A110" s="160">
        <v>20</v>
      </c>
      <c r="B110" s="104" t="s">
        <v>6</v>
      </c>
      <c r="C110" s="163"/>
      <c r="D110" s="164"/>
      <c r="E110" s="165"/>
      <c r="F110" s="105" t="s">
        <v>53</v>
      </c>
      <c r="G110" s="143"/>
      <c r="H110" s="120" t="s">
        <v>11</v>
      </c>
      <c r="I110" s="120"/>
      <c r="J110" s="121" t="s">
        <v>42</v>
      </c>
      <c r="K110" s="120"/>
      <c r="L110" s="106" t="s">
        <v>72</v>
      </c>
      <c r="M110" s="150"/>
    </row>
    <row r="111" spans="1:13" ht="35.1" customHeight="1">
      <c r="A111" s="161"/>
      <c r="B111" s="107" t="s">
        <v>35</v>
      </c>
      <c r="C111" s="166"/>
      <c r="D111" s="167"/>
      <c r="E111" s="168"/>
      <c r="F111" s="108" t="s">
        <v>51</v>
      </c>
      <c r="G111" s="144"/>
      <c r="H111" s="110" t="s">
        <v>42</v>
      </c>
      <c r="I111" s="129"/>
      <c r="J111" s="110" t="s">
        <v>42</v>
      </c>
      <c r="K111" s="129"/>
      <c r="L111" s="111" t="s">
        <v>73</v>
      </c>
      <c r="M111" s="151"/>
    </row>
    <row r="112" spans="1:13" ht="35.1" customHeight="1">
      <c r="A112" s="161"/>
      <c r="B112" s="107" t="s">
        <v>94</v>
      </c>
      <c r="C112" s="146"/>
      <c r="D112" s="109" t="s">
        <v>19</v>
      </c>
      <c r="E112" s="145"/>
      <c r="F112" s="128" t="s">
        <v>52</v>
      </c>
      <c r="G112" s="144"/>
      <c r="H112" s="110" t="s">
        <v>42</v>
      </c>
      <c r="I112" s="129"/>
      <c r="J112" s="110" t="s">
        <v>42</v>
      </c>
      <c r="K112" s="129"/>
      <c r="L112" s="113" t="s">
        <v>74</v>
      </c>
      <c r="M112" s="151"/>
    </row>
    <row r="113" spans="1:13" ht="35.1" customHeight="1" thickBot="1">
      <c r="A113" s="162"/>
      <c r="B113" s="122" t="s">
        <v>46</v>
      </c>
      <c r="C113" s="127" t="s">
        <v>13</v>
      </c>
      <c r="D113" s="123"/>
      <c r="E113" s="212"/>
      <c r="F113" s="213"/>
      <c r="G113" s="213"/>
      <c r="H113" s="213"/>
      <c r="I113" s="214"/>
      <c r="J113" s="124" t="s">
        <v>44</v>
      </c>
      <c r="K113" s="147"/>
      <c r="L113" s="125" t="s">
        <v>9</v>
      </c>
      <c r="M113" s="126"/>
    </row>
    <row r="114" spans="1:13" ht="35.1" customHeight="1" thickTop="1">
      <c r="A114" s="160">
        <v>21</v>
      </c>
      <c r="B114" s="104" t="s">
        <v>6</v>
      </c>
      <c r="C114" s="163"/>
      <c r="D114" s="164"/>
      <c r="E114" s="165"/>
      <c r="F114" s="105" t="s">
        <v>53</v>
      </c>
      <c r="G114" s="143"/>
      <c r="H114" s="120" t="s">
        <v>11</v>
      </c>
      <c r="I114" s="120"/>
      <c r="J114" s="121" t="s">
        <v>42</v>
      </c>
      <c r="K114" s="120"/>
      <c r="L114" s="106" t="s">
        <v>72</v>
      </c>
      <c r="M114" s="150"/>
    </row>
    <row r="115" spans="1:13" ht="35.1" customHeight="1">
      <c r="A115" s="161"/>
      <c r="B115" s="107" t="s">
        <v>35</v>
      </c>
      <c r="C115" s="166"/>
      <c r="D115" s="167"/>
      <c r="E115" s="168"/>
      <c r="F115" s="108" t="s">
        <v>51</v>
      </c>
      <c r="G115" s="144"/>
      <c r="H115" s="110" t="s">
        <v>42</v>
      </c>
      <c r="I115" s="129"/>
      <c r="J115" s="110" t="s">
        <v>42</v>
      </c>
      <c r="K115" s="129"/>
      <c r="L115" s="111" t="s">
        <v>73</v>
      </c>
      <c r="M115" s="151"/>
    </row>
    <row r="116" spans="1:13" ht="35.1" customHeight="1">
      <c r="A116" s="161"/>
      <c r="B116" s="107" t="s">
        <v>94</v>
      </c>
      <c r="C116" s="146"/>
      <c r="D116" s="109" t="s">
        <v>19</v>
      </c>
      <c r="E116" s="145"/>
      <c r="F116" s="128" t="s">
        <v>52</v>
      </c>
      <c r="G116" s="144"/>
      <c r="H116" s="110" t="s">
        <v>42</v>
      </c>
      <c r="I116" s="129"/>
      <c r="J116" s="110" t="s">
        <v>42</v>
      </c>
      <c r="K116" s="129"/>
      <c r="L116" s="113" t="s">
        <v>74</v>
      </c>
      <c r="M116" s="151"/>
    </row>
    <row r="117" spans="1:13" ht="35.1" customHeight="1" thickBot="1">
      <c r="A117" s="162"/>
      <c r="B117" s="122" t="s">
        <v>46</v>
      </c>
      <c r="C117" s="127" t="s">
        <v>13</v>
      </c>
      <c r="D117" s="123"/>
      <c r="E117" s="212"/>
      <c r="F117" s="213"/>
      <c r="G117" s="213"/>
      <c r="H117" s="213"/>
      <c r="I117" s="214"/>
      <c r="J117" s="124" t="s">
        <v>44</v>
      </c>
      <c r="K117" s="147"/>
      <c r="L117" s="125" t="s">
        <v>9</v>
      </c>
      <c r="M117" s="126"/>
    </row>
    <row r="118" spans="1:13" ht="35.1" customHeight="1" thickTop="1">
      <c r="A118" s="160">
        <v>22</v>
      </c>
      <c r="B118" s="104" t="s">
        <v>6</v>
      </c>
      <c r="C118" s="163"/>
      <c r="D118" s="164"/>
      <c r="E118" s="165"/>
      <c r="F118" s="105" t="s">
        <v>53</v>
      </c>
      <c r="G118" s="143"/>
      <c r="H118" s="120" t="s">
        <v>11</v>
      </c>
      <c r="I118" s="120"/>
      <c r="J118" s="121" t="s">
        <v>42</v>
      </c>
      <c r="K118" s="120"/>
      <c r="L118" s="106" t="s">
        <v>72</v>
      </c>
      <c r="M118" s="150"/>
    </row>
    <row r="119" spans="1:13" ht="35.1" customHeight="1">
      <c r="A119" s="161"/>
      <c r="B119" s="107" t="s">
        <v>35</v>
      </c>
      <c r="C119" s="166"/>
      <c r="D119" s="167"/>
      <c r="E119" s="168"/>
      <c r="F119" s="108" t="s">
        <v>51</v>
      </c>
      <c r="G119" s="144"/>
      <c r="H119" s="110" t="s">
        <v>42</v>
      </c>
      <c r="I119" s="129"/>
      <c r="J119" s="110" t="s">
        <v>42</v>
      </c>
      <c r="K119" s="129"/>
      <c r="L119" s="111" t="s">
        <v>73</v>
      </c>
      <c r="M119" s="151"/>
    </row>
    <row r="120" spans="1:13" ht="35.1" customHeight="1">
      <c r="A120" s="161"/>
      <c r="B120" s="107" t="s">
        <v>94</v>
      </c>
      <c r="C120" s="146"/>
      <c r="D120" s="109" t="s">
        <v>19</v>
      </c>
      <c r="E120" s="145"/>
      <c r="F120" s="128" t="s">
        <v>52</v>
      </c>
      <c r="G120" s="144"/>
      <c r="H120" s="110" t="s">
        <v>42</v>
      </c>
      <c r="I120" s="129"/>
      <c r="J120" s="110" t="s">
        <v>42</v>
      </c>
      <c r="K120" s="129"/>
      <c r="L120" s="113" t="s">
        <v>74</v>
      </c>
      <c r="M120" s="151"/>
    </row>
    <row r="121" spans="1:13" ht="35.1" customHeight="1" thickBot="1">
      <c r="A121" s="161"/>
      <c r="B121" s="122" t="s">
        <v>46</v>
      </c>
      <c r="C121" s="127" t="s">
        <v>13</v>
      </c>
      <c r="D121" s="123"/>
      <c r="E121" s="212"/>
      <c r="F121" s="213"/>
      <c r="G121" s="213"/>
      <c r="H121" s="213"/>
      <c r="I121" s="214"/>
      <c r="J121" s="124" t="s">
        <v>44</v>
      </c>
      <c r="K121" s="147"/>
      <c r="L121" s="125" t="s">
        <v>9</v>
      </c>
      <c r="M121" s="126"/>
    </row>
    <row r="122" spans="1:13" ht="35.1" customHeight="1" thickTop="1">
      <c r="A122" s="160">
        <v>23</v>
      </c>
      <c r="B122" s="104" t="s">
        <v>6</v>
      </c>
      <c r="C122" s="163"/>
      <c r="D122" s="164"/>
      <c r="E122" s="165"/>
      <c r="F122" s="105" t="s">
        <v>53</v>
      </c>
      <c r="G122" s="143"/>
      <c r="H122" s="120" t="s">
        <v>11</v>
      </c>
      <c r="I122" s="120"/>
      <c r="J122" s="121" t="s">
        <v>42</v>
      </c>
      <c r="K122" s="120"/>
      <c r="L122" s="106" t="s">
        <v>72</v>
      </c>
      <c r="M122" s="150"/>
    </row>
    <row r="123" spans="1:13" ht="35.1" customHeight="1">
      <c r="A123" s="161"/>
      <c r="B123" s="107" t="s">
        <v>35</v>
      </c>
      <c r="C123" s="166"/>
      <c r="D123" s="167"/>
      <c r="E123" s="168"/>
      <c r="F123" s="108" t="s">
        <v>51</v>
      </c>
      <c r="G123" s="144"/>
      <c r="H123" s="110" t="s">
        <v>42</v>
      </c>
      <c r="I123" s="129"/>
      <c r="J123" s="110" t="s">
        <v>42</v>
      </c>
      <c r="K123" s="129"/>
      <c r="L123" s="111" t="s">
        <v>73</v>
      </c>
      <c r="M123" s="151"/>
    </row>
    <row r="124" spans="1:13" ht="35.1" customHeight="1">
      <c r="A124" s="161"/>
      <c r="B124" s="107" t="s">
        <v>94</v>
      </c>
      <c r="C124" s="146"/>
      <c r="D124" s="109" t="s">
        <v>19</v>
      </c>
      <c r="E124" s="145"/>
      <c r="F124" s="128" t="s">
        <v>52</v>
      </c>
      <c r="G124" s="144"/>
      <c r="H124" s="110" t="s">
        <v>42</v>
      </c>
      <c r="I124" s="129"/>
      <c r="J124" s="110" t="s">
        <v>42</v>
      </c>
      <c r="K124" s="129"/>
      <c r="L124" s="113" t="s">
        <v>74</v>
      </c>
      <c r="M124" s="151"/>
    </row>
    <row r="125" spans="1:13" ht="35.1" customHeight="1" thickBot="1">
      <c r="A125" s="162"/>
      <c r="B125" s="122" t="s">
        <v>46</v>
      </c>
      <c r="C125" s="127" t="s">
        <v>13</v>
      </c>
      <c r="D125" s="123"/>
      <c r="E125" s="212"/>
      <c r="F125" s="213"/>
      <c r="G125" s="213"/>
      <c r="H125" s="213"/>
      <c r="I125" s="214"/>
      <c r="J125" s="124" t="s">
        <v>44</v>
      </c>
      <c r="K125" s="147"/>
      <c r="L125" s="125" t="s">
        <v>9</v>
      </c>
      <c r="M125" s="126"/>
    </row>
    <row r="126" spans="1:13" ht="35.1" customHeight="1" thickTop="1">
      <c r="A126" s="160">
        <v>24</v>
      </c>
      <c r="B126" s="104" t="s">
        <v>6</v>
      </c>
      <c r="C126" s="163"/>
      <c r="D126" s="164"/>
      <c r="E126" s="165"/>
      <c r="F126" s="105" t="s">
        <v>53</v>
      </c>
      <c r="G126" s="143"/>
      <c r="H126" s="120" t="s">
        <v>11</v>
      </c>
      <c r="I126" s="120"/>
      <c r="J126" s="121" t="s">
        <v>42</v>
      </c>
      <c r="K126" s="120"/>
      <c r="L126" s="106" t="s">
        <v>72</v>
      </c>
      <c r="M126" s="150"/>
    </row>
    <row r="127" spans="1:13" ht="35.1" customHeight="1">
      <c r="A127" s="161"/>
      <c r="B127" s="107" t="s">
        <v>35</v>
      </c>
      <c r="C127" s="166"/>
      <c r="D127" s="167"/>
      <c r="E127" s="168"/>
      <c r="F127" s="108" t="s">
        <v>51</v>
      </c>
      <c r="G127" s="144"/>
      <c r="H127" s="110" t="s">
        <v>42</v>
      </c>
      <c r="I127" s="129"/>
      <c r="J127" s="110" t="s">
        <v>42</v>
      </c>
      <c r="K127" s="129"/>
      <c r="L127" s="111" t="s">
        <v>73</v>
      </c>
      <c r="M127" s="151"/>
    </row>
    <row r="128" spans="1:13" ht="35.1" customHeight="1">
      <c r="A128" s="161"/>
      <c r="B128" s="107" t="s">
        <v>94</v>
      </c>
      <c r="C128" s="146"/>
      <c r="D128" s="109" t="s">
        <v>19</v>
      </c>
      <c r="E128" s="112"/>
      <c r="F128" s="128" t="s">
        <v>52</v>
      </c>
      <c r="G128" s="144"/>
      <c r="H128" s="110" t="s">
        <v>42</v>
      </c>
      <c r="I128" s="129"/>
      <c r="J128" s="110" t="s">
        <v>42</v>
      </c>
      <c r="K128" s="129"/>
      <c r="L128" s="113" t="s">
        <v>74</v>
      </c>
      <c r="M128" s="151"/>
    </row>
    <row r="129" spans="1:13" ht="35.1" customHeight="1" thickBot="1">
      <c r="A129" s="162"/>
      <c r="B129" s="122" t="s">
        <v>46</v>
      </c>
      <c r="C129" s="127" t="s">
        <v>13</v>
      </c>
      <c r="D129" s="123"/>
      <c r="E129" s="212"/>
      <c r="F129" s="213"/>
      <c r="G129" s="213"/>
      <c r="H129" s="213"/>
      <c r="I129" s="214"/>
      <c r="J129" s="124" t="s">
        <v>44</v>
      </c>
      <c r="K129" s="147"/>
      <c r="L129" s="125" t="s">
        <v>9</v>
      </c>
      <c r="M129" s="126"/>
    </row>
    <row r="130" spans="1:13" ht="35.1" customHeight="1" thickTop="1">
      <c r="A130" s="160">
        <v>25</v>
      </c>
      <c r="B130" s="104" t="s">
        <v>6</v>
      </c>
      <c r="C130" s="163"/>
      <c r="D130" s="164"/>
      <c r="E130" s="165"/>
      <c r="F130" s="105" t="s">
        <v>53</v>
      </c>
      <c r="G130" s="143"/>
      <c r="H130" s="120" t="s">
        <v>11</v>
      </c>
      <c r="I130" s="120"/>
      <c r="J130" s="121" t="s">
        <v>42</v>
      </c>
      <c r="K130" s="120"/>
      <c r="L130" s="106" t="s">
        <v>72</v>
      </c>
      <c r="M130" s="150"/>
    </row>
    <row r="131" spans="1:13" ht="35.1" customHeight="1">
      <c r="A131" s="161"/>
      <c r="B131" s="107" t="s">
        <v>35</v>
      </c>
      <c r="C131" s="166"/>
      <c r="D131" s="167"/>
      <c r="E131" s="168"/>
      <c r="F131" s="108" t="s">
        <v>51</v>
      </c>
      <c r="G131" s="144"/>
      <c r="H131" s="110" t="s">
        <v>42</v>
      </c>
      <c r="I131" s="129"/>
      <c r="J131" s="110" t="s">
        <v>42</v>
      </c>
      <c r="K131" s="129"/>
      <c r="L131" s="111" t="s">
        <v>73</v>
      </c>
      <c r="M131" s="151"/>
    </row>
    <row r="132" spans="1:13" ht="35.1" customHeight="1">
      <c r="A132" s="161"/>
      <c r="B132" s="107" t="s">
        <v>94</v>
      </c>
      <c r="C132" s="146"/>
      <c r="D132" s="109" t="s">
        <v>19</v>
      </c>
      <c r="E132" s="145"/>
      <c r="F132" s="128" t="s">
        <v>52</v>
      </c>
      <c r="G132" s="144"/>
      <c r="H132" s="110" t="s">
        <v>42</v>
      </c>
      <c r="I132" s="129"/>
      <c r="J132" s="110" t="s">
        <v>42</v>
      </c>
      <c r="K132" s="129"/>
      <c r="L132" s="113" t="s">
        <v>74</v>
      </c>
      <c r="M132" s="151"/>
    </row>
    <row r="133" spans="1:13" ht="35.1" customHeight="1" thickBot="1">
      <c r="A133" s="162"/>
      <c r="B133" s="122" t="s">
        <v>46</v>
      </c>
      <c r="C133" s="127" t="s">
        <v>13</v>
      </c>
      <c r="D133" s="123"/>
      <c r="E133" s="212"/>
      <c r="F133" s="213"/>
      <c r="G133" s="213"/>
      <c r="H133" s="213"/>
      <c r="I133" s="214"/>
      <c r="J133" s="124" t="s">
        <v>44</v>
      </c>
      <c r="K133" s="147"/>
      <c r="L133" s="125" t="s">
        <v>9</v>
      </c>
      <c r="M133" s="126"/>
    </row>
    <row r="134" spans="1:13" ht="35.1" customHeight="1" thickTop="1">
      <c r="A134" s="160">
        <v>26</v>
      </c>
      <c r="B134" s="104" t="s">
        <v>6</v>
      </c>
      <c r="C134" s="163"/>
      <c r="D134" s="164"/>
      <c r="E134" s="165"/>
      <c r="F134" s="105" t="s">
        <v>53</v>
      </c>
      <c r="G134" s="143"/>
      <c r="H134" s="120" t="s">
        <v>11</v>
      </c>
      <c r="I134" s="120"/>
      <c r="J134" s="121" t="s">
        <v>42</v>
      </c>
      <c r="K134" s="120"/>
      <c r="L134" s="106" t="s">
        <v>72</v>
      </c>
      <c r="M134" s="150"/>
    </row>
    <row r="135" spans="1:13" ht="35.1" customHeight="1">
      <c r="A135" s="161"/>
      <c r="B135" s="107" t="s">
        <v>35</v>
      </c>
      <c r="C135" s="166"/>
      <c r="D135" s="167"/>
      <c r="E135" s="168"/>
      <c r="F135" s="108" t="s">
        <v>51</v>
      </c>
      <c r="G135" s="144"/>
      <c r="H135" s="110" t="s">
        <v>42</v>
      </c>
      <c r="I135" s="129"/>
      <c r="J135" s="110" t="s">
        <v>42</v>
      </c>
      <c r="K135" s="129"/>
      <c r="L135" s="111" t="s">
        <v>73</v>
      </c>
      <c r="M135" s="151"/>
    </row>
    <row r="136" spans="1:13" ht="35.1" customHeight="1">
      <c r="A136" s="161"/>
      <c r="B136" s="107" t="s">
        <v>94</v>
      </c>
      <c r="C136" s="146"/>
      <c r="D136" s="109" t="s">
        <v>19</v>
      </c>
      <c r="E136" s="145"/>
      <c r="F136" s="128" t="s">
        <v>52</v>
      </c>
      <c r="G136" s="144"/>
      <c r="H136" s="110" t="s">
        <v>42</v>
      </c>
      <c r="I136" s="129"/>
      <c r="J136" s="110" t="s">
        <v>42</v>
      </c>
      <c r="K136" s="129"/>
      <c r="L136" s="113" t="s">
        <v>74</v>
      </c>
      <c r="M136" s="151"/>
    </row>
    <row r="137" spans="1:13" ht="35.1" customHeight="1" thickBot="1">
      <c r="A137" s="162"/>
      <c r="B137" s="122" t="s">
        <v>46</v>
      </c>
      <c r="C137" s="127" t="s">
        <v>13</v>
      </c>
      <c r="D137" s="123"/>
      <c r="E137" s="212"/>
      <c r="F137" s="213"/>
      <c r="G137" s="213"/>
      <c r="H137" s="213"/>
      <c r="I137" s="214"/>
      <c r="J137" s="124" t="s">
        <v>44</v>
      </c>
      <c r="K137" s="147"/>
      <c r="L137" s="125" t="s">
        <v>9</v>
      </c>
      <c r="M137" s="126"/>
    </row>
    <row r="138" spans="1:13" ht="35.1" customHeight="1" thickTop="1">
      <c r="A138" s="160">
        <v>27</v>
      </c>
      <c r="B138" s="104" t="s">
        <v>6</v>
      </c>
      <c r="C138" s="163"/>
      <c r="D138" s="164"/>
      <c r="E138" s="165"/>
      <c r="F138" s="105" t="s">
        <v>53</v>
      </c>
      <c r="G138" s="143"/>
      <c r="H138" s="120" t="s">
        <v>11</v>
      </c>
      <c r="I138" s="120"/>
      <c r="J138" s="121" t="s">
        <v>42</v>
      </c>
      <c r="K138" s="120"/>
      <c r="L138" s="106" t="s">
        <v>72</v>
      </c>
      <c r="M138" s="150"/>
    </row>
    <row r="139" spans="1:13" ht="35.1" customHeight="1">
      <c r="A139" s="161"/>
      <c r="B139" s="107" t="s">
        <v>35</v>
      </c>
      <c r="C139" s="166"/>
      <c r="D139" s="167"/>
      <c r="E139" s="168"/>
      <c r="F139" s="108" t="s">
        <v>51</v>
      </c>
      <c r="G139" s="144"/>
      <c r="H139" s="110" t="s">
        <v>42</v>
      </c>
      <c r="I139" s="129"/>
      <c r="J139" s="110" t="s">
        <v>42</v>
      </c>
      <c r="K139" s="129"/>
      <c r="L139" s="111" t="s">
        <v>73</v>
      </c>
      <c r="M139" s="151"/>
    </row>
    <row r="140" spans="1:13" ht="35.1" customHeight="1">
      <c r="A140" s="161"/>
      <c r="B140" s="107" t="s">
        <v>94</v>
      </c>
      <c r="C140" s="146"/>
      <c r="D140" s="109" t="s">
        <v>19</v>
      </c>
      <c r="E140" s="145"/>
      <c r="F140" s="128" t="s">
        <v>52</v>
      </c>
      <c r="G140" s="144"/>
      <c r="H140" s="110" t="s">
        <v>42</v>
      </c>
      <c r="I140" s="129"/>
      <c r="J140" s="110" t="s">
        <v>42</v>
      </c>
      <c r="K140" s="129"/>
      <c r="L140" s="113" t="s">
        <v>74</v>
      </c>
      <c r="M140" s="151"/>
    </row>
    <row r="141" spans="1:13" ht="35.1" customHeight="1" thickBot="1">
      <c r="A141" s="162"/>
      <c r="B141" s="122" t="s">
        <v>46</v>
      </c>
      <c r="C141" s="127" t="s">
        <v>13</v>
      </c>
      <c r="D141" s="123"/>
      <c r="E141" s="212"/>
      <c r="F141" s="213"/>
      <c r="G141" s="213"/>
      <c r="H141" s="213"/>
      <c r="I141" s="214"/>
      <c r="J141" s="124" t="s">
        <v>44</v>
      </c>
      <c r="K141" s="147"/>
      <c r="L141" s="125" t="s">
        <v>9</v>
      </c>
      <c r="M141" s="126"/>
    </row>
    <row r="142" spans="1:13" ht="35.1" customHeight="1" thickTop="1">
      <c r="A142" s="160">
        <v>28</v>
      </c>
      <c r="B142" s="104" t="s">
        <v>6</v>
      </c>
      <c r="C142" s="163"/>
      <c r="D142" s="164"/>
      <c r="E142" s="165"/>
      <c r="F142" s="105" t="s">
        <v>53</v>
      </c>
      <c r="G142" s="143"/>
      <c r="H142" s="120" t="s">
        <v>11</v>
      </c>
      <c r="I142" s="120"/>
      <c r="J142" s="121" t="s">
        <v>42</v>
      </c>
      <c r="K142" s="120"/>
      <c r="L142" s="106" t="s">
        <v>72</v>
      </c>
      <c r="M142" s="150"/>
    </row>
    <row r="143" spans="1:13" ht="35.1" customHeight="1">
      <c r="A143" s="161"/>
      <c r="B143" s="107" t="s">
        <v>35</v>
      </c>
      <c r="C143" s="166"/>
      <c r="D143" s="167"/>
      <c r="E143" s="168"/>
      <c r="F143" s="108" t="s">
        <v>51</v>
      </c>
      <c r="G143" s="144"/>
      <c r="H143" s="110" t="s">
        <v>42</v>
      </c>
      <c r="I143" s="129"/>
      <c r="J143" s="110" t="s">
        <v>42</v>
      </c>
      <c r="K143" s="129"/>
      <c r="L143" s="111" t="s">
        <v>73</v>
      </c>
      <c r="M143" s="151"/>
    </row>
    <row r="144" spans="1:13" ht="35.1" customHeight="1">
      <c r="A144" s="161"/>
      <c r="B144" s="107" t="s">
        <v>94</v>
      </c>
      <c r="C144" s="146"/>
      <c r="D144" s="109" t="s">
        <v>19</v>
      </c>
      <c r="E144" s="145"/>
      <c r="F144" s="128" t="s">
        <v>52</v>
      </c>
      <c r="G144" s="144"/>
      <c r="H144" s="110" t="s">
        <v>42</v>
      </c>
      <c r="I144" s="129"/>
      <c r="J144" s="110" t="s">
        <v>42</v>
      </c>
      <c r="K144" s="129"/>
      <c r="L144" s="113" t="s">
        <v>74</v>
      </c>
      <c r="M144" s="151"/>
    </row>
    <row r="145" spans="1:13" ht="35.1" customHeight="1" thickBot="1">
      <c r="A145" s="162"/>
      <c r="B145" s="122" t="s">
        <v>46</v>
      </c>
      <c r="C145" s="127" t="s">
        <v>13</v>
      </c>
      <c r="D145" s="123"/>
      <c r="E145" s="212"/>
      <c r="F145" s="213"/>
      <c r="G145" s="213"/>
      <c r="H145" s="213"/>
      <c r="I145" s="214"/>
      <c r="J145" s="124" t="s">
        <v>44</v>
      </c>
      <c r="K145" s="147"/>
      <c r="L145" s="125" t="s">
        <v>9</v>
      </c>
      <c r="M145" s="126"/>
    </row>
    <row r="146" spans="1:13" ht="35.1" customHeight="1" thickTop="1">
      <c r="A146" s="160">
        <v>29</v>
      </c>
      <c r="B146" s="104" t="s">
        <v>6</v>
      </c>
      <c r="C146" s="163"/>
      <c r="D146" s="164"/>
      <c r="E146" s="165"/>
      <c r="F146" s="105" t="s">
        <v>53</v>
      </c>
      <c r="G146" s="143"/>
      <c r="H146" s="120" t="s">
        <v>11</v>
      </c>
      <c r="I146" s="120"/>
      <c r="J146" s="121" t="s">
        <v>42</v>
      </c>
      <c r="K146" s="120"/>
      <c r="L146" s="106" t="s">
        <v>72</v>
      </c>
      <c r="M146" s="150"/>
    </row>
    <row r="147" spans="1:13" ht="35.1" customHeight="1">
      <c r="A147" s="161"/>
      <c r="B147" s="107" t="s">
        <v>35</v>
      </c>
      <c r="C147" s="166"/>
      <c r="D147" s="167"/>
      <c r="E147" s="168"/>
      <c r="F147" s="108" t="s">
        <v>51</v>
      </c>
      <c r="G147" s="144"/>
      <c r="H147" s="110" t="s">
        <v>42</v>
      </c>
      <c r="I147" s="129"/>
      <c r="J147" s="110" t="s">
        <v>42</v>
      </c>
      <c r="K147" s="129"/>
      <c r="L147" s="111" t="s">
        <v>73</v>
      </c>
      <c r="M147" s="151"/>
    </row>
    <row r="148" spans="1:13" ht="35.1" customHeight="1">
      <c r="A148" s="161"/>
      <c r="B148" s="107" t="s">
        <v>94</v>
      </c>
      <c r="C148" s="146"/>
      <c r="D148" s="109" t="s">
        <v>19</v>
      </c>
      <c r="E148" s="145"/>
      <c r="F148" s="128" t="s">
        <v>52</v>
      </c>
      <c r="G148" s="144"/>
      <c r="H148" s="110" t="s">
        <v>42</v>
      </c>
      <c r="I148" s="129"/>
      <c r="J148" s="110" t="s">
        <v>42</v>
      </c>
      <c r="K148" s="129"/>
      <c r="L148" s="113" t="s">
        <v>74</v>
      </c>
      <c r="M148" s="151"/>
    </row>
    <row r="149" spans="1:13" ht="35.1" customHeight="1" thickBot="1">
      <c r="A149" s="162"/>
      <c r="B149" s="122" t="s">
        <v>46</v>
      </c>
      <c r="C149" s="127" t="s">
        <v>13</v>
      </c>
      <c r="D149" s="123"/>
      <c r="E149" s="212"/>
      <c r="F149" s="213"/>
      <c r="G149" s="213"/>
      <c r="H149" s="213"/>
      <c r="I149" s="214"/>
      <c r="J149" s="124" t="s">
        <v>44</v>
      </c>
      <c r="K149" s="147"/>
      <c r="L149" s="125" t="s">
        <v>9</v>
      </c>
      <c r="M149" s="126"/>
    </row>
    <row r="150" spans="1:13" ht="35.1" customHeight="1" thickTop="1">
      <c r="A150" s="160">
        <v>30</v>
      </c>
      <c r="B150" s="104" t="s">
        <v>6</v>
      </c>
      <c r="C150" s="163"/>
      <c r="D150" s="164"/>
      <c r="E150" s="165"/>
      <c r="F150" s="105" t="s">
        <v>53</v>
      </c>
      <c r="G150" s="143"/>
      <c r="H150" s="120" t="s">
        <v>11</v>
      </c>
      <c r="I150" s="120"/>
      <c r="J150" s="121" t="s">
        <v>42</v>
      </c>
      <c r="K150" s="120"/>
      <c r="L150" s="106" t="s">
        <v>72</v>
      </c>
      <c r="M150" s="150"/>
    </row>
    <row r="151" spans="1:13" ht="35.1" customHeight="1">
      <c r="A151" s="161"/>
      <c r="B151" s="107" t="s">
        <v>35</v>
      </c>
      <c r="C151" s="166"/>
      <c r="D151" s="167"/>
      <c r="E151" s="168"/>
      <c r="F151" s="108" t="s">
        <v>51</v>
      </c>
      <c r="G151" s="144"/>
      <c r="H151" s="110" t="s">
        <v>42</v>
      </c>
      <c r="I151" s="129"/>
      <c r="J151" s="110" t="s">
        <v>42</v>
      </c>
      <c r="K151" s="129"/>
      <c r="L151" s="111" t="s">
        <v>73</v>
      </c>
      <c r="M151" s="151"/>
    </row>
    <row r="152" spans="1:13" ht="35.1" customHeight="1">
      <c r="A152" s="161"/>
      <c r="B152" s="107" t="s">
        <v>94</v>
      </c>
      <c r="C152" s="146"/>
      <c r="D152" s="109" t="s">
        <v>19</v>
      </c>
      <c r="E152" s="145"/>
      <c r="F152" s="128" t="s">
        <v>52</v>
      </c>
      <c r="G152" s="144"/>
      <c r="H152" s="110" t="s">
        <v>42</v>
      </c>
      <c r="I152" s="129"/>
      <c r="J152" s="110" t="s">
        <v>42</v>
      </c>
      <c r="K152" s="129"/>
      <c r="L152" s="113" t="s">
        <v>74</v>
      </c>
      <c r="M152" s="151"/>
    </row>
    <row r="153" spans="1:13" ht="35.1" customHeight="1" thickBot="1">
      <c r="A153" s="162"/>
      <c r="B153" s="122" t="s">
        <v>46</v>
      </c>
      <c r="C153" s="127" t="s">
        <v>13</v>
      </c>
      <c r="D153" s="123"/>
      <c r="E153" s="212"/>
      <c r="F153" s="213"/>
      <c r="G153" s="213"/>
      <c r="H153" s="213"/>
      <c r="I153" s="214"/>
      <c r="J153" s="124" t="s">
        <v>44</v>
      </c>
      <c r="K153" s="147"/>
      <c r="L153" s="125" t="s">
        <v>9</v>
      </c>
      <c r="M153" s="126"/>
    </row>
    <row r="154" spans="1:13" ht="35.1" customHeight="1" thickTop="1">
      <c r="A154" s="160">
        <v>31</v>
      </c>
      <c r="B154" s="104" t="s">
        <v>6</v>
      </c>
      <c r="C154" s="163"/>
      <c r="D154" s="164"/>
      <c r="E154" s="165"/>
      <c r="F154" s="105" t="s">
        <v>53</v>
      </c>
      <c r="G154" s="143"/>
      <c r="H154" s="120" t="s">
        <v>11</v>
      </c>
      <c r="I154" s="120"/>
      <c r="J154" s="121" t="s">
        <v>42</v>
      </c>
      <c r="K154" s="120"/>
      <c r="L154" s="106" t="s">
        <v>72</v>
      </c>
      <c r="M154" s="150"/>
    </row>
    <row r="155" spans="1:13" ht="35.1" customHeight="1">
      <c r="A155" s="161"/>
      <c r="B155" s="107" t="s">
        <v>35</v>
      </c>
      <c r="C155" s="166"/>
      <c r="D155" s="167"/>
      <c r="E155" s="168"/>
      <c r="F155" s="108" t="s">
        <v>51</v>
      </c>
      <c r="G155" s="144"/>
      <c r="H155" s="110" t="s">
        <v>42</v>
      </c>
      <c r="I155" s="129"/>
      <c r="J155" s="110" t="s">
        <v>42</v>
      </c>
      <c r="K155" s="129"/>
      <c r="L155" s="111" t="s">
        <v>73</v>
      </c>
      <c r="M155" s="151"/>
    </row>
    <row r="156" spans="1:13" ht="35.1" customHeight="1">
      <c r="A156" s="161"/>
      <c r="B156" s="107" t="s">
        <v>94</v>
      </c>
      <c r="C156" s="146"/>
      <c r="D156" s="109" t="s">
        <v>19</v>
      </c>
      <c r="E156" s="145"/>
      <c r="F156" s="128" t="s">
        <v>52</v>
      </c>
      <c r="G156" s="144"/>
      <c r="H156" s="110" t="s">
        <v>42</v>
      </c>
      <c r="I156" s="129"/>
      <c r="J156" s="110" t="s">
        <v>42</v>
      </c>
      <c r="K156" s="129"/>
      <c r="L156" s="113" t="s">
        <v>74</v>
      </c>
      <c r="M156" s="151"/>
    </row>
    <row r="157" spans="1:13" ht="35.1" customHeight="1" thickBot="1">
      <c r="A157" s="162"/>
      <c r="B157" s="122" t="s">
        <v>46</v>
      </c>
      <c r="C157" s="127" t="s">
        <v>13</v>
      </c>
      <c r="D157" s="123"/>
      <c r="E157" s="212"/>
      <c r="F157" s="213"/>
      <c r="G157" s="213"/>
      <c r="H157" s="213"/>
      <c r="I157" s="214"/>
      <c r="J157" s="124" t="s">
        <v>44</v>
      </c>
      <c r="K157" s="147"/>
      <c r="L157" s="125" t="s">
        <v>9</v>
      </c>
      <c r="M157" s="126"/>
    </row>
    <row r="158" spans="1:13" ht="35.1" customHeight="1" thickTop="1">
      <c r="A158" s="160">
        <v>32</v>
      </c>
      <c r="B158" s="104" t="s">
        <v>6</v>
      </c>
      <c r="C158" s="163"/>
      <c r="D158" s="164"/>
      <c r="E158" s="165"/>
      <c r="F158" s="105" t="s">
        <v>53</v>
      </c>
      <c r="G158" s="143"/>
      <c r="H158" s="120" t="s">
        <v>11</v>
      </c>
      <c r="I158" s="120"/>
      <c r="J158" s="121" t="s">
        <v>42</v>
      </c>
      <c r="K158" s="120"/>
      <c r="L158" s="106" t="s">
        <v>72</v>
      </c>
      <c r="M158" s="150"/>
    </row>
    <row r="159" spans="1:13" ht="35.1" customHeight="1">
      <c r="A159" s="161"/>
      <c r="B159" s="107" t="s">
        <v>35</v>
      </c>
      <c r="C159" s="166"/>
      <c r="D159" s="167"/>
      <c r="E159" s="168"/>
      <c r="F159" s="108" t="s">
        <v>51</v>
      </c>
      <c r="G159" s="144"/>
      <c r="H159" s="110" t="s">
        <v>42</v>
      </c>
      <c r="I159" s="129"/>
      <c r="J159" s="110" t="s">
        <v>42</v>
      </c>
      <c r="K159" s="129"/>
      <c r="L159" s="111" t="s">
        <v>73</v>
      </c>
      <c r="M159" s="151"/>
    </row>
    <row r="160" spans="1:13" ht="35.1" customHeight="1">
      <c r="A160" s="161"/>
      <c r="B160" s="107" t="s">
        <v>94</v>
      </c>
      <c r="C160" s="146"/>
      <c r="D160" s="109" t="s">
        <v>19</v>
      </c>
      <c r="E160" s="145"/>
      <c r="F160" s="128" t="s">
        <v>52</v>
      </c>
      <c r="G160" s="144"/>
      <c r="H160" s="110" t="s">
        <v>42</v>
      </c>
      <c r="I160" s="129"/>
      <c r="J160" s="110" t="s">
        <v>42</v>
      </c>
      <c r="K160" s="129"/>
      <c r="L160" s="113" t="s">
        <v>74</v>
      </c>
      <c r="M160" s="151"/>
    </row>
    <row r="161" spans="1:13" ht="35.1" customHeight="1" thickBot="1">
      <c r="A161" s="162"/>
      <c r="B161" s="122" t="s">
        <v>46</v>
      </c>
      <c r="C161" s="127" t="s">
        <v>13</v>
      </c>
      <c r="D161" s="123"/>
      <c r="E161" s="212"/>
      <c r="F161" s="213"/>
      <c r="G161" s="213"/>
      <c r="H161" s="213"/>
      <c r="I161" s="214"/>
      <c r="J161" s="124" t="s">
        <v>44</v>
      </c>
      <c r="K161" s="147"/>
      <c r="L161" s="125" t="s">
        <v>9</v>
      </c>
      <c r="M161" s="126"/>
    </row>
    <row r="162" spans="1:13" ht="35.1" customHeight="1" thickTop="1">
      <c r="A162" s="160">
        <v>33</v>
      </c>
      <c r="B162" s="104" t="s">
        <v>6</v>
      </c>
      <c r="C162" s="163"/>
      <c r="D162" s="164"/>
      <c r="E162" s="165"/>
      <c r="F162" s="105" t="s">
        <v>53</v>
      </c>
      <c r="G162" s="143"/>
      <c r="H162" s="120" t="s">
        <v>11</v>
      </c>
      <c r="I162" s="120"/>
      <c r="J162" s="121" t="s">
        <v>42</v>
      </c>
      <c r="K162" s="120"/>
      <c r="L162" s="106" t="s">
        <v>72</v>
      </c>
      <c r="M162" s="150"/>
    </row>
    <row r="163" spans="1:13" ht="35.1" customHeight="1">
      <c r="A163" s="161"/>
      <c r="B163" s="107" t="s">
        <v>35</v>
      </c>
      <c r="C163" s="166"/>
      <c r="D163" s="167"/>
      <c r="E163" s="168"/>
      <c r="F163" s="108" t="s">
        <v>51</v>
      </c>
      <c r="G163" s="144"/>
      <c r="H163" s="110" t="s">
        <v>42</v>
      </c>
      <c r="I163" s="129"/>
      <c r="J163" s="110" t="s">
        <v>42</v>
      </c>
      <c r="K163" s="129"/>
      <c r="L163" s="111" t="s">
        <v>73</v>
      </c>
      <c r="M163" s="151"/>
    </row>
    <row r="164" spans="1:13" ht="35.1" customHeight="1">
      <c r="A164" s="161"/>
      <c r="B164" s="107" t="s">
        <v>94</v>
      </c>
      <c r="C164" s="146"/>
      <c r="D164" s="109" t="s">
        <v>19</v>
      </c>
      <c r="E164" s="145"/>
      <c r="F164" s="128" t="s">
        <v>52</v>
      </c>
      <c r="G164" s="144"/>
      <c r="H164" s="110" t="s">
        <v>42</v>
      </c>
      <c r="I164" s="129"/>
      <c r="J164" s="110" t="s">
        <v>42</v>
      </c>
      <c r="K164" s="129"/>
      <c r="L164" s="113" t="s">
        <v>74</v>
      </c>
      <c r="M164" s="151"/>
    </row>
    <row r="165" spans="1:13" ht="35.1" customHeight="1" thickBot="1">
      <c r="A165" s="162"/>
      <c r="B165" s="122" t="s">
        <v>46</v>
      </c>
      <c r="C165" s="127" t="s">
        <v>13</v>
      </c>
      <c r="D165" s="123"/>
      <c r="E165" s="212"/>
      <c r="F165" s="213"/>
      <c r="G165" s="213"/>
      <c r="H165" s="213"/>
      <c r="I165" s="214"/>
      <c r="J165" s="124" t="s">
        <v>44</v>
      </c>
      <c r="K165" s="147"/>
      <c r="L165" s="125" t="s">
        <v>9</v>
      </c>
      <c r="M165" s="126"/>
    </row>
    <row r="166" spans="1:13" ht="35.1" customHeight="1" thickTop="1">
      <c r="A166" s="160">
        <v>34</v>
      </c>
      <c r="B166" s="104" t="s">
        <v>6</v>
      </c>
      <c r="C166" s="163"/>
      <c r="D166" s="164"/>
      <c r="E166" s="165"/>
      <c r="F166" s="105" t="s">
        <v>53</v>
      </c>
      <c r="G166" s="143"/>
      <c r="H166" s="120" t="s">
        <v>11</v>
      </c>
      <c r="I166" s="120"/>
      <c r="J166" s="121" t="s">
        <v>42</v>
      </c>
      <c r="K166" s="120"/>
      <c r="L166" s="106" t="s">
        <v>72</v>
      </c>
      <c r="M166" s="150"/>
    </row>
    <row r="167" spans="1:13" ht="35.1" customHeight="1">
      <c r="A167" s="161"/>
      <c r="B167" s="107" t="s">
        <v>35</v>
      </c>
      <c r="C167" s="166"/>
      <c r="D167" s="167"/>
      <c r="E167" s="168"/>
      <c r="F167" s="108" t="s">
        <v>51</v>
      </c>
      <c r="G167" s="144"/>
      <c r="H167" s="110" t="s">
        <v>42</v>
      </c>
      <c r="I167" s="129"/>
      <c r="J167" s="110" t="s">
        <v>42</v>
      </c>
      <c r="K167" s="129"/>
      <c r="L167" s="111" t="s">
        <v>73</v>
      </c>
      <c r="M167" s="151"/>
    </row>
    <row r="168" spans="1:13" ht="35.1" customHeight="1">
      <c r="A168" s="161"/>
      <c r="B168" s="107" t="s">
        <v>94</v>
      </c>
      <c r="C168" s="146"/>
      <c r="D168" s="109" t="s">
        <v>19</v>
      </c>
      <c r="E168" s="145"/>
      <c r="F168" s="128" t="s">
        <v>52</v>
      </c>
      <c r="G168" s="144"/>
      <c r="H168" s="110" t="s">
        <v>42</v>
      </c>
      <c r="I168" s="129"/>
      <c r="J168" s="110" t="s">
        <v>42</v>
      </c>
      <c r="K168" s="129"/>
      <c r="L168" s="113" t="s">
        <v>74</v>
      </c>
      <c r="M168" s="151"/>
    </row>
    <row r="169" spans="1:13" ht="35.1" customHeight="1" thickBot="1">
      <c r="A169" s="162"/>
      <c r="B169" s="122" t="s">
        <v>46</v>
      </c>
      <c r="C169" s="127" t="s">
        <v>13</v>
      </c>
      <c r="D169" s="123"/>
      <c r="E169" s="212"/>
      <c r="F169" s="213"/>
      <c r="G169" s="213"/>
      <c r="H169" s="213"/>
      <c r="I169" s="214"/>
      <c r="J169" s="124" t="s">
        <v>44</v>
      </c>
      <c r="K169" s="147"/>
      <c r="L169" s="125" t="s">
        <v>9</v>
      </c>
      <c r="M169" s="126"/>
    </row>
    <row r="170" spans="1:13" ht="35.1" customHeight="1" thickTop="1">
      <c r="A170" s="160">
        <v>35</v>
      </c>
      <c r="B170" s="104" t="s">
        <v>6</v>
      </c>
      <c r="C170" s="163"/>
      <c r="D170" s="164"/>
      <c r="E170" s="165"/>
      <c r="F170" s="105" t="s">
        <v>53</v>
      </c>
      <c r="G170" s="143"/>
      <c r="H170" s="120" t="s">
        <v>11</v>
      </c>
      <c r="I170" s="120"/>
      <c r="J170" s="121" t="s">
        <v>42</v>
      </c>
      <c r="K170" s="120"/>
      <c r="L170" s="106" t="s">
        <v>72</v>
      </c>
      <c r="M170" s="150"/>
    </row>
    <row r="171" spans="1:13" ht="35.1" customHeight="1">
      <c r="A171" s="161"/>
      <c r="B171" s="107" t="s">
        <v>35</v>
      </c>
      <c r="C171" s="166"/>
      <c r="D171" s="167"/>
      <c r="E171" s="168"/>
      <c r="F171" s="108" t="s">
        <v>51</v>
      </c>
      <c r="G171" s="144"/>
      <c r="H171" s="110" t="s">
        <v>42</v>
      </c>
      <c r="I171" s="129"/>
      <c r="J171" s="110" t="s">
        <v>42</v>
      </c>
      <c r="K171" s="129"/>
      <c r="L171" s="111" t="s">
        <v>73</v>
      </c>
      <c r="M171" s="151"/>
    </row>
    <row r="172" spans="1:13" ht="35.1" customHeight="1">
      <c r="A172" s="161"/>
      <c r="B172" s="107" t="s">
        <v>94</v>
      </c>
      <c r="C172" s="146"/>
      <c r="D172" s="109" t="s">
        <v>19</v>
      </c>
      <c r="E172" s="145"/>
      <c r="F172" s="128" t="s">
        <v>52</v>
      </c>
      <c r="G172" s="144"/>
      <c r="H172" s="110" t="s">
        <v>42</v>
      </c>
      <c r="I172" s="129"/>
      <c r="J172" s="110" t="s">
        <v>42</v>
      </c>
      <c r="K172" s="129"/>
      <c r="L172" s="113" t="s">
        <v>74</v>
      </c>
      <c r="M172" s="151"/>
    </row>
    <row r="173" spans="1:13" ht="35.1" customHeight="1" thickBot="1">
      <c r="A173" s="162"/>
      <c r="B173" s="122" t="s">
        <v>46</v>
      </c>
      <c r="C173" s="127" t="s">
        <v>13</v>
      </c>
      <c r="D173" s="123"/>
      <c r="E173" s="212"/>
      <c r="F173" s="213"/>
      <c r="G173" s="213"/>
      <c r="H173" s="213"/>
      <c r="I173" s="214"/>
      <c r="J173" s="124" t="s">
        <v>44</v>
      </c>
      <c r="K173" s="147"/>
      <c r="L173" s="125" t="s">
        <v>9</v>
      </c>
      <c r="M173" s="126"/>
    </row>
    <row r="174" spans="1:13" ht="35.1" customHeight="1" thickTop="1">
      <c r="A174" s="160">
        <v>36</v>
      </c>
      <c r="B174" s="104" t="s">
        <v>6</v>
      </c>
      <c r="C174" s="163"/>
      <c r="D174" s="164"/>
      <c r="E174" s="165"/>
      <c r="F174" s="105" t="s">
        <v>53</v>
      </c>
      <c r="G174" s="143"/>
      <c r="H174" s="120" t="s">
        <v>11</v>
      </c>
      <c r="I174" s="120"/>
      <c r="J174" s="121" t="s">
        <v>42</v>
      </c>
      <c r="K174" s="120"/>
      <c r="L174" s="106" t="s">
        <v>72</v>
      </c>
      <c r="M174" s="150"/>
    </row>
    <row r="175" spans="1:13" ht="35.1" customHeight="1">
      <c r="A175" s="161"/>
      <c r="B175" s="107" t="s">
        <v>35</v>
      </c>
      <c r="C175" s="166"/>
      <c r="D175" s="167"/>
      <c r="E175" s="168"/>
      <c r="F175" s="108" t="s">
        <v>51</v>
      </c>
      <c r="G175" s="144"/>
      <c r="H175" s="110" t="s">
        <v>42</v>
      </c>
      <c r="I175" s="129"/>
      <c r="J175" s="110" t="s">
        <v>42</v>
      </c>
      <c r="K175" s="129"/>
      <c r="L175" s="111" t="s">
        <v>73</v>
      </c>
      <c r="M175" s="151"/>
    </row>
    <row r="176" spans="1:13" ht="35.1" customHeight="1">
      <c r="A176" s="161"/>
      <c r="B176" s="107" t="s">
        <v>94</v>
      </c>
      <c r="C176" s="146"/>
      <c r="D176" s="109" t="s">
        <v>19</v>
      </c>
      <c r="E176" s="145"/>
      <c r="F176" s="128" t="s">
        <v>52</v>
      </c>
      <c r="G176" s="144"/>
      <c r="H176" s="110" t="s">
        <v>42</v>
      </c>
      <c r="I176" s="129"/>
      <c r="J176" s="110" t="s">
        <v>42</v>
      </c>
      <c r="K176" s="129"/>
      <c r="L176" s="113" t="s">
        <v>74</v>
      </c>
      <c r="M176" s="151"/>
    </row>
    <row r="177" spans="1:13" ht="35.1" customHeight="1" thickBot="1">
      <c r="A177" s="162"/>
      <c r="B177" s="122" t="s">
        <v>46</v>
      </c>
      <c r="C177" s="127" t="s">
        <v>13</v>
      </c>
      <c r="D177" s="123"/>
      <c r="E177" s="212"/>
      <c r="F177" s="213"/>
      <c r="G177" s="213"/>
      <c r="H177" s="213"/>
      <c r="I177" s="214"/>
      <c r="J177" s="124" t="s">
        <v>44</v>
      </c>
      <c r="K177" s="147"/>
      <c r="L177" s="125" t="s">
        <v>9</v>
      </c>
      <c r="M177" s="126"/>
    </row>
    <row r="178" spans="1:13" ht="35.1" customHeight="1" thickTop="1">
      <c r="A178" s="160">
        <v>37</v>
      </c>
      <c r="B178" s="104" t="s">
        <v>6</v>
      </c>
      <c r="C178" s="163"/>
      <c r="D178" s="164"/>
      <c r="E178" s="165"/>
      <c r="F178" s="105" t="s">
        <v>53</v>
      </c>
      <c r="G178" s="143"/>
      <c r="H178" s="120" t="s">
        <v>11</v>
      </c>
      <c r="I178" s="120"/>
      <c r="J178" s="121" t="s">
        <v>42</v>
      </c>
      <c r="K178" s="120"/>
      <c r="L178" s="106" t="s">
        <v>72</v>
      </c>
      <c r="M178" s="150"/>
    </row>
    <row r="179" spans="1:13" ht="35.1" customHeight="1">
      <c r="A179" s="161"/>
      <c r="B179" s="107" t="s">
        <v>35</v>
      </c>
      <c r="C179" s="166"/>
      <c r="D179" s="167"/>
      <c r="E179" s="168"/>
      <c r="F179" s="108" t="s">
        <v>51</v>
      </c>
      <c r="G179" s="144"/>
      <c r="H179" s="110" t="s">
        <v>42</v>
      </c>
      <c r="I179" s="129"/>
      <c r="J179" s="110" t="s">
        <v>42</v>
      </c>
      <c r="K179" s="129"/>
      <c r="L179" s="111" t="s">
        <v>73</v>
      </c>
      <c r="M179" s="151"/>
    </row>
    <row r="180" spans="1:13" ht="35.1" customHeight="1">
      <c r="A180" s="161"/>
      <c r="B180" s="107" t="s">
        <v>94</v>
      </c>
      <c r="C180" s="146"/>
      <c r="D180" s="109" t="s">
        <v>19</v>
      </c>
      <c r="E180" s="145"/>
      <c r="F180" s="128" t="s">
        <v>52</v>
      </c>
      <c r="G180" s="144"/>
      <c r="H180" s="110" t="s">
        <v>42</v>
      </c>
      <c r="I180" s="129"/>
      <c r="J180" s="110" t="s">
        <v>42</v>
      </c>
      <c r="K180" s="129"/>
      <c r="L180" s="113" t="s">
        <v>74</v>
      </c>
      <c r="M180" s="151"/>
    </row>
    <row r="181" spans="1:13" ht="35.1" customHeight="1" thickBot="1">
      <c r="A181" s="162"/>
      <c r="B181" s="122" t="s">
        <v>46</v>
      </c>
      <c r="C181" s="127" t="s">
        <v>13</v>
      </c>
      <c r="D181" s="123"/>
      <c r="E181" s="212"/>
      <c r="F181" s="213"/>
      <c r="G181" s="213"/>
      <c r="H181" s="213"/>
      <c r="I181" s="214"/>
      <c r="J181" s="124" t="s">
        <v>44</v>
      </c>
      <c r="K181" s="147"/>
      <c r="L181" s="125" t="s">
        <v>9</v>
      </c>
      <c r="M181" s="126"/>
    </row>
    <row r="182" spans="1:13" ht="35.1" customHeight="1" thickTop="1">
      <c r="A182" s="160">
        <v>38</v>
      </c>
      <c r="B182" s="104" t="s">
        <v>6</v>
      </c>
      <c r="C182" s="163"/>
      <c r="D182" s="164"/>
      <c r="E182" s="165"/>
      <c r="F182" s="105" t="s">
        <v>53</v>
      </c>
      <c r="G182" s="143"/>
      <c r="H182" s="120" t="s">
        <v>11</v>
      </c>
      <c r="I182" s="120"/>
      <c r="J182" s="121" t="s">
        <v>42</v>
      </c>
      <c r="K182" s="120"/>
      <c r="L182" s="106" t="s">
        <v>72</v>
      </c>
      <c r="M182" s="150"/>
    </row>
    <row r="183" spans="1:13" ht="35.1" customHeight="1">
      <c r="A183" s="161"/>
      <c r="B183" s="107" t="s">
        <v>35</v>
      </c>
      <c r="C183" s="166"/>
      <c r="D183" s="167"/>
      <c r="E183" s="168"/>
      <c r="F183" s="108" t="s">
        <v>51</v>
      </c>
      <c r="G183" s="144"/>
      <c r="H183" s="110" t="s">
        <v>42</v>
      </c>
      <c r="I183" s="129"/>
      <c r="J183" s="110" t="s">
        <v>42</v>
      </c>
      <c r="K183" s="129"/>
      <c r="L183" s="111" t="s">
        <v>73</v>
      </c>
      <c r="M183" s="151"/>
    </row>
    <row r="184" spans="1:13" ht="35.1" customHeight="1">
      <c r="A184" s="161"/>
      <c r="B184" s="107" t="s">
        <v>94</v>
      </c>
      <c r="C184" s="146"/>
      <c r="D184" s="109" t="s">
        <v>19</v>
      </c>
      <c r="E184" s="145"/>
      <c r="F184" s="128" t="s">
        <v>52</v>
      </c>
      <c r="G184" s="144"/>
      <c r="H184" s="110" t="s">
        <v>42</v>
      </c>
      <c r="I184" s="129"/>
      <c r="J184" s="110" t="s">
        <v>42</v>
      </c>
      <c r="K184" s="129"/>
      <c r="L184" s="113" t="s">
        <v>74</v>
      </c>
      <c r="M184" s="151"/>
    </row>
    <row r="185" spans="1:13" ht="35.1" customHeight="1" thickBot="1">
      <c r="A185" s="162"/>
      <c r="B185" s="122" t="s">
        <v>46</v>
      </c>
      <c r="C185" s="127" t="s">
        <v>13</v>
      </c>
      <c r="D185" s="123"/>
      <c r="E185" s="212"/>
      <c r="F185" s="213"/>
      <c r="G185" s="213"/>
      <c r="H185" s="213"/>
      <c r="I185" s="214"/>
      <c r="J185" s="124" t="s">
        <v>44</v>
      </c>
      <c r="K185" s="147"/>
      <c r="L185" s="125" t="s">
        <v>9</v>
      </c>
      <c r="M185" s="126"/>
    </row>
    <row r="186" spans="1:13" ht="35.1" customHeight="1" thickTop="1">
      <c r="A186" s="160">
        <v>39</v>
      </c>
      <c r="B186" s="104" t="s">
        <v>6</v>
      </c>
      <c r="C186" s="163"/>
      <c r="D186" s="164"/>
      <c r="E186" s="165"/>
      <c r="F186" s="105" t="s">
        <v>53</v>
      </c>
      <c r="G186" s="143"/>
      <c r="H186" s="120" t="s">
        <v>11</v>
      </c>
      <c r="I186" s="120"/>
      <c r="J186" s="121" t="s">
        <v>42</v>
      </c>
      <c r="K186" s="120"/>
      <c r="L186" s="106" t="s">
        <v>72</v>
      </c>
      <c r="M186" s="150"/>
    </row>
    <row r="187" spans="1:13" ht="35.1" customHeight="1">
      <c r="A187" s="161"/>
      <c r="B187" s="107" t="s">
        <v>35</v>
      </c>
      <c r="C187" s="166"/>
      <c r="D187" s="167"/>
      <c r="E187" s="168"/>
      <c r="F187" s="108" t="s">
        <v>51</v>
      </c>
      <c r="G187" s="144"/>
      <c r="H187" s="110" t="s">
        <v>42</v>
      </c>
      <c r="I187" s="129"/>
      <c r="J187" s="110" t="s">
        <v>42</v>
      </c>
      <c r="K187" s="129"/>
      <c r="L187" s="111" t="s">
        <v>73</v>
      </c>
      <c r="M187" s="151"/>
    </row>
    <row r="188" spans="1:13" ht="35.1" customHeight="1">
      <c r="A188" s="161"/>
      <c r="B188" s="107" t="s">
        <v>94</v>
      </c>
      <c r="C188" s="146"/>
      <c r="D188" s="109" t="s">
        <v>19</v>
      </c>
      <c r="E188" s="145"/>
      <c r="F188" s="128" t="s">
        <v>52</v>
      </c>
      <c r="G188" s="144"/>
      <c r="H188" s="110" t="s">
        <v>42</v>
      </c>
      <c r="I188" s="129"/>
      <c r="J188" s="110" t="s">
        <v>42</v>
      </c>
      <c r="K188" s="129"/>
      <c r="L188" s="113" t="s">
        <v>74</v>
      </c>
      <c r="M188" s="151"/>
    </row>
    <row r="189" spans="1:13" ht="35.1" customHeight="1" thickBot="1">
      <c r="A189" s="162"/>
      <c r="B189" s="122" t="s">
        <v>46</v>
      </c>
      <c r="C189" s="127" t="s">
        <v>13</v>
      </c>
      <c r="D189" s="123"/>
      <c r="E189" s="212"/>
      <c r="F189" s="213"/>
      <c r="G189" s="213"/>
      <c r="H189" s="213"/>
      <c r="I189" s="214"/>
      <c r="J189" s="124" t="s">
        <v>44</v>
      </c>
      <c r="K189" s="147"/>
      <c r="L189" s="125" t="s">
        <v>9</v>
      </c>
      <c r="M189" s="126"/>
    </row>
    <row r="190" spans="1:13" ht="35.1" customHeight="1" thickTop="1">
      <c r="A190" s="160">
        <v>40</v>
      </c>
      <c r="B190" s="104" t="s">
        <v>6</v>
      </c>
      <c r="C190" s="163"/>
      <c r="D190" s="164"/>
      <c r="E190" s="165"/>
      <c r="F190" s="105" t="s">
        <v>53</v>
      </c>
      <c r="G190" s="143"/>
      <c r="H190" s="120" t="s">
        <v>11</v>
      </c>
      <c r="I190" s="120"/>
      <c r="J190" s="121" t="s">
        <v>42</v>
      </c>
      <c r="K190" s="120"/>
      <c r="L190" s="106" t="s">
        <v>72</v>
      </c>
      <c r="M190" s="150"/>
    </row>
    <row r="191" spans="1:13" ht="35.1" customHeight="1">
      <c r="A191" s="161"/>
      <c r="B191" s="107" t="s">
        <v>35</v>
      </c>
      <c r="C191" s="166"/>
      <c r="D191" s="167"/>
      <c r="E191" s="168"/>
      <c r="F191" s="108" t="s">
        <v>51</v>
      </c>
      <c r="G191" s="144"/>
      <c r="H191" s="110" t="s">
        <v>42</v>
      </c>
      <c r="I191" s="129"/>
      <c r="J191" s="110" t="s">
        <v>42</v>
      </c>
      <c r="K191" s="129"/>
      <c r="L191" s="111" t="s">
        <v>73</v>
      </c>
      <c r="M191" s="151"/>
    </row>
    <row r="192" spans="1:13" ht="35.1" customHeight="1">
      <c r="A192" s="161"/>
      <c r="B192" s="107" t="s">
        <v>94</v>
      </c>
      <c r="C192" s="146"/>
      <c r="D192" s="109" t="s">
        <v>19</v>
      </c>
      <c r="E192" s="145"/>
      <c r="F192" s="128" t="s">
        <v>52</v>
      </c>
      <c r="G192" s="144"/>
      <c r="H192" s="110" t="s">
        <v>42</v>
      </c>
      <c r="I192" s="129"/>
      <c r="J192" s="110" t="s">
        <v>42</v>
      </c>
      <c r="K192" s="129"/>
      <c r="L192" s="113" t="s">
        <v>74</v>
      </c>
      <c r="M192" s="151"/>
    </row>
    <row r="193" spans="1:13" ht="35.1" customHeight="1" thickBot="1">
      <c r="A193" s="162"/>
      <c r="B193" s="122" t="s">
        <v>46</v>
      </c>
      <c r="C193" s="127" t="s">
        <v>13</v>
      </c>
      <c r="D193" s="123"/>
      <c r="E193" s="212"/>
      <c r="F193" s="213"/>
      <c r="G193" s="213"/>
      <c r="H193" s="213"/>
      <c r="I193" s="214"/>
      <c r="J193" s="124" t="s">
        <v>44</v>
      </c>
      <c r="K193" s="147"/>
      <c r="L193" s="125" t="s">
        <v>9</v>
      </c>
      <c r="M193" s="126"/>
    </row>
    <row r="194" spans="1:13" ht="14.25" thickTop="1"/>
  </sheetData>
  <mergeCells count="214">
    <mergeCell ref="E193:I193"/>
    <mergeCell ref="E177:I177"/>
    <mergeCell ref="C178:E178"/>
    <mergeCell ref="C179:E179"/>
    <mergeCell ref="E181:I181"/>
    <mergeCell ref="C182:E182"/>
    <mergeCell ref="C183:E183"/>
    <mergeCell ref="E185:I185"/>
    <mergeCell ref="C186:E186"/>
    <mergeCell ref="C187:E187"/>
    <mergeCell ref="E169:I169"/>
    <mergeCell ref="C170:E170"/>
    <mergeCell ref="C171:E171"/>
    <mergeCell ref="E173:I173"/>
    <mergeCell ref="C174:E174"/>
    <mergeCell ref="C175:E175"/>
    <mergeCell ref="E189:I189"/>
    <mergeCell ref="C190:E190"/>
    <mergeCell ref="C191:E191"/>
    <mergeCell ref="E157:I157"/>
    <mergeCell ref="C158:E158"/>
    <mergeCell ref="C159:E159"/>
    <mergeCell ref="E161:I161"/>
    <mergeCell ref="C162:E162"/>
    <mergeCell ref="C163:E163"/>
    <mergeCell ref="E165:I165"/>
    <mergeCell ref="C166:E166"/>
    <mergeCell ref="C167:E167"/>
    <mergeCell ref="E145:I145"/>
    <mergeCell ref="C146:E146"/>
    <mergeCell ref="C147:E147"/>
    <mergeCell ref="E149:I149"/>
    <mergeCell ref="C150:E150"/>
    <mergeCell ref="C151:E151"/>
    <mergeCell ref="E153:I153"/>
    <mergeCell ref="C154:E154"/>
    <mergeCell ref="C155:E155"/>
    <mergeCell ref="E133:I133"/>
    <mergeCell ref="C134:E134"/>
    <mergeCell ref="C135:E135"/>
    <mergeCell ref="E137:I137"/>
    <mergeCell ref="C138:E138"/>
    <mergeCell ref="C139:E139"/>
    <mergeCell ref="E141:I141"/>
    <mergeCell ref="C142:E142"/>
    <mergeCell ref="C143:E143"/>
    <mergeCell ref="E121:I121"/>
    <mergeCell ref="C122:E122"/>
    <mergeCell ref="C123:E123"/>
    <mergeCell ref="E125:I125"/>
    <mergeCell ref="C126:E126"/>
    <mergeCell ref="C127:E127"/>
    <mergeCell ref="E129:I129"/>
    <mergeCell ref="C130:E130"/>
    <mergeCell ref="C131:E131"/>
    <mergeCell ref="E109:I109"/>
    <mergeCell ref="C110:E110"/>
    <mergeCell ref="C111:E111"/>
    <mergeCell ref="E113:I113"/>
    <mergeCell ref="C114:E114"/>
    <mergeCell ref="C115:E115"/>
    <mergeCell ref="E117:I117"/>
    <mergeCell ref="C118:E118"/>
    <mergeCell ref="C119:E119"/>
    <mergeCell ref="E97:I97"/>
    <mergeCell ref="C98:E98"/>
    <mergeCell ref="C99:E99"/>
    <mergeCell ref="E101:I101"/>
    <mergeCell ref="C102:E102"/>
    <mergeCell ref="C103:E103"/>
    <mergeCell ref="E105:I105"/>
    <mergeCell ref="C106:E106"/>
    <mergeCell ref="C107:E107"/>
    <mergeCell ref="E85:I85"/>
    <mergeCell ref="C86:E86"/>
    <mergeCell ref="C87:E87"/>
    <mergeCell ref="E89:I89"/>
    <mergeCell ref="C90:E90"/>
    <mergeCell ref="C91:E91"/>
    <mergeCell ref="E93:I93"/>
    <mergeCell ref="C94:E94"/>
    <mergeCell ref="C95:E95"/>
    <mergeCell ref="E73:I73"/>
    <mergeCell ref="C74:E74"/>
    <mergeCell ref="C75:E75"/>
    <mergeCell ref="E77:I77"/>
    <mergeCell ref="C78:E78"/>
    <mergeCell ref="C79:E79"/>
    <mergeCell ref="E81:I81"/>
    <mergeCell ref="C82:E82"/>
    <mergeCell ref="C83:E83"/>
    <mergeCell ref="E53:I53"/>
    <mergeCell ref="E57:I57"/>
    <mergeCell ref="E61:I61"/>
    <mergeCell ref="E65:I65"/>
    <mergeCell ref="C66:E66"/>
    <mergeCell ref="C67:E67"/>
    <mergeCell ref="E69:I69"/>
    <mergeCell ref="C70:E70"/>
    <mergeCell ref="C71:E71"/>
    <mergeCell ref="C8:H8"/>
    <mergeCell ref="C9:H9"/>
    <mergeCell ref="J9:M9"/>
    <mergeCell ref="J8:M8"/>
    <mergeCell ref="E19:M19"/>
    <mergeCell ref="J21:M21"/>
    <mergeCell ref="E23:M23"/>
    <mergeCell ref="F20:G20"/>
    <mergeCell ref="H20:M20"/>
    <mergeCell ref="C21:D21"/>
    <mergeCell ref="E21:H21"/>
    <mergeCell ref="C23:D23"/>
    <mergeCell ref="C20:D20"/>
    <mergeCell ref="E15:G15"/>
    <mergeCell ref="A14:G14"/>
    <mergeCell ref="A19:B21"/>
    <mergeCell ref="B17:D17"/>
    <mergeCell ref="B16:D16"/>
    <mergeCell ref="A15:D15"/>
    <mergeCell ref="F17:G17"/>
    <mergeCell ref="F24:G24"/>
    <mergeCell ref="H24:M24"/>
    <mergeCell ref="A66:A69"/>
    <mergeCell ref="A74:A77"/>
    <mergeCell ref="A82:A85"/>
    <mergeCell ref="C42:E42"/>
    <mergeCell ref="C43:E43"/>
    <mergeCell ref="A50:A53"/>
    <mergeCell ref="A58:A61"/>
    <mergeCell ref="A70:A73"/>
    <mergeCell ref="A28:J28"/>
    <mergeCell ref="A30:A33"/>
    <mergeCell ref="C30:E30"/>
    <mergeCell ref="C31:E31"/>
    <mergeCell ref="C24:D24"/>
    <mergeCell ref="C25:D25"/>
    <mergeCell ref="E25:H25"/>
    <mergeCell ref="A23:B25"/>
    <mergeCell ref="J25:M25"/>
    <mergeCell ref="E33:I33"/>
    <mergeCell ref="E37:I37"/>
    <mergeCell ref="E41:I41"/>
    <mergeCell ref="E45:I45"/>
    <mergeCell ref="E49:I49"/>
    <mergeCell ref="C1:L1"/>
    <mergeCell ref="A62:A65"/>
    <mergeCell ref="A54:A57"/>
    <mergeCell ref="A46:A49"/>
    <mergeCell ref="A27:M27"/>
    <mergeCell ref="A34:A37"/>
    <mergeCell ref="C34:E34"/>
    <mergeCell ref="C35:E35"/>
    <mergeCell ref="A42:A45"/>
    <mergeCell ref="C19:D19"/>
    <mergeCell ref="A6:B6"/>
    <mergeCell ref="A38:A41"/>
    <mergeCell ref="K16:M16"/>
    <mergeCell ref="K15:M15"/>
    <mergeCell ref="K17:M17"/>
    <mergeCell ref="A7:B7"/>
    <mergeCell ref="A8:B8"/>
    <mergeCell ref="A9:B9"/>
    <mergeCell ref="J14:M14"/>
    <mergeCell ref="C6:M6"/>
    <mergeCell ref="D7:E7"/>
    <mergeCell ref="F7:M7"/>
    <mergeCell ref="H14:I14"/>
    <mergeCell ref="F16:G16"/>
    <mergeCell ref="A110:A113"/>
    <mergeCell ref="A106:A109"/>
    <mergeCell ref="A114:A117"/>
    <mergeCell ref="A134:A137"/>
    <mergeCell ref="A126:A129"/>
    <mergeCell ref="A122:A125"/>
    <mergeCell ref="A130:A133"/>
    <mergeCell ref="A86:A89"/>
    <mergeCell ref="A78:A81"/>
    <mergeCell ref="A102:A105"/>
    <mergeCell ref="A94:A97"/>
    <mergeCell ref="A90:A93"/>
    <mergeCell ref="A98:A101"/>
    <mergeCell ref="A182:A185"/>
    <mergeCell ref="A178:A181"/>
    <mergeCell ref="A150:A153"/>
    <mergeCell ref="A142:A145"/>
    <mergeCell ref="A138:A141"/>
    <mergeCell ref="A146:A149"/>
    <mergeCell ref="A158:A161"/>
    <mergeCell ref="A154:A157"/>
    <mergeCell ref="A118:A121"/>
    <mergeCell ref="K3:M3"/>
    <mergeCell ref="K4:M4"/>
    <mergeCell ref="A10:B10"/>
    <mergeCell ref="C10:M10"/>
    <mergeCell ref="A13:M13"/>
    <mergeCell ref="A12:M12"/>
    <mergeCell ref="A190:A193"/>
    <mergeCell ref="A186:A189"/>
    <mergeCell ref="C38:E38"/>
    <mergeCell ref="C39:E39"/>
    <mergeCell ref="C46:E46"/>
    <mergeCell ref="C47:E47"/>
    <mergeCell ref="C50:E50"/>
    <mergeCell ref="C51:E51"/>
    <mergeCell ref="C54:E54"/>
    <mergeCell ref="C55:E55"/>
    <mergeCell ref="C58:E58"/>
    <mergeCell ref="C59:E59"/>
    <mergeCell ref="C62:E62"/>
    <mergeCell ref="C63:E63"/>
    <mergeCell ref="A166:A169"/>
    <mergeCell ref="A162:A165"/>
    <mergeCell ref="A174:A177"/>
    <mergeCell ref="A170:A173"/>
  </mergeCells>
  <phoneticPr fontId="23"/>
  <dataValidations count="2">
    <dataValidation type="list" allowBlank="1" showInputMessage="1" showErrorMessage="1" sqref="I183:I184 I187:I188 K186:K188 K182:K184 I179:I180 I175:I176 I171:I172 I167:I168 I163:I164 I159:I160 I155:I156 I151:I152 I147:I148 I143:I144 I139:I140 I135:I136 I131:I132 I127:I128 I123:I124 I119:I120 I115:I116 I111:I112 I107:I108 I103:I104 I99:I100 I95:I96 I91:I92 I87:I88 I83:I84 I79:I80 I75:I76 I71:I72 I67:I68 I63:I64 I59:I60 I55:I56 I51:I52 I43:I44 I47:I48 I39:I40 K174:K176 K178:K180 K34:K36 I35:I36 K30:K32 I31:I32 K42:K44 K46:K48 K38:K40 K50:K52 K90:K92 K58:K60 K62:K64 K66:K68 K70:K72 K74:K76 K78:K80 K82:K84 K86:K88 K54:K56 K98:K100 K102:K104 K106:K108 K110:K112 K94:K96 K114:K116 K118:K120 K122:K124 K126:K128 K130:K132 K134:K136 K138:K140 K142:K144 K146:K148 K150:K152 K154:K156 K158:K160 K162:K164 K166:K168 K170:K172 I191:I192 K190:K192">
      <formula1>"胃カメラ,胃バリウム,腹部エコー,子宮頚がん,乳腺エコー,マンモグラフィー1方向,マンモグラフィー2方向,マンモグラフィー3D"</formula1>
    </dataValidation>
    <dataValidation type="list" allowBlank="1" showInputMessage="1" showErrorMessage="1" sqref="I182 I186 I46 I38 I42 I178 I34 I50 I90 I58 I62 I66 I70 I74 I78 I82 I86 I54 I98 I102 I106 I110 I94 I30 I114 I118 I122 I126 I130 I134 I138 I142 I146 I150 I154 I158 I162 I166 I170 I174 I190">
      <formula1>"生活習慣病健診（協会けんぽ）,E1コース,E2コース,E3コース,Fコース,深夜業健診,その他"</formula1>
    </dataValidation>
  </dataValidations>
  <pageMargins left="0.21" right="0.2" top="0.21" bottom="0.31" header="0.21" footer="0.31496062992125984"/>
  <pageSetup paperSize="9" scale="61" orientation="portrait" r:id="rId1"/>
  <rowBreaks count="4" manualBreakCount="4">
    <brk id="45" max="16383" man="1"/>
    <brk id="85" max="16383" man="1"/>
    <brk id="125" max="16383" man="1"/>
    <brk id="165" max="16383" man="1"/>
  </rowBreaks>
  <drawing r:id="rId2"/>
</worksheet>
</file>

<file path=xl/worksheets/sheet2.xml><?xml version="1.0" encoding="utf-8"?>
<worksheet xmlns="http://schemas.openxmlformats.org/spreadsheetml/2006/main" xmlns:r="http://schemas.openxmlformats.org/officeDocument/2006/relationships">
  <dimension ref="A1:P163"/>
  <sheetViews>
    <sheetView tabSelected="1" zoomScale="115" zoomScaleNormal="115" workbookViewId="0">
      <selection activeCell="O15" sqref="O15"/>
    </sheetView>
  </sheetViews>
  <sheetFormatPr defaultRowHeight="13.5"/>
  <sheetData>
    <row r="1" spans="1:13">
      <c r="A1" s="233" t="s">
        <v>111</v>
      </c>
      <c r="B1" s="234"/>
      <c r="C1" s="234"/>
      <c r="D1" s="234"/>
      <c r="E1" s="234"/>
      <c r="F1" s="234"/>
      <c r="G1" s="234"/>
      <c r="H1" s="234"/>
      <c r="I1" s="234"/>
      <c r="J1" s="234"/>
      <c r="K1" s="234"/>
      <c r="L1" s="234"/>
      <c r="M1" s="234"/>
    </row>
    <row r="2" spans="1:13">
      <c r="A2" s="234"/>
      <c r="B2" s="234"/>
      <c r="C2" s="234"/>
      <c r="D2" s="234"/>
      <c r="E2" s="234"/>
      <c r="F2" s="234"/>
      <c r="G2" s="234"/>
      <c r="H2" s="234"/>
      <c r="I2" s="234"/>
      <c r="J2" s="234"/>
      <c r="K2" s="234"/>
      <c r="L2" s="234"/>
      <c r="M2" s="234"/>
    </row>
    <row r="4" spans="1:13" s="148" customFormat="1" ht="18.75" customHeight="1">
      <c r="A4" s="148" t="s">
        <v>110</v>
      </c>
    </row>
    <row r="50" spans="1:1" ht="18.75">
      <c r="A50" s="148" t="s">
        <v>106</v>
      </c>
    </row>
    <row r="76" spans="1:1" ht="18.75">
      <c r="A76" s="148" t="s">
        <v>107</v>
      </c>
    </row>
    <row r="77" spans="1:1" ht="18.75">
      <c r="A77" s="148" t="s">
        <v>108</v>
      </c>
    </row>
    <row r="104" spans="1:1" ht="18.75">
      <c r="A104" s="148" t="s">
        <v>109</v>
      </c>
    </row>
    <row r="132" spans="1:1" ht="18.75">
      <c r="A132" s="148" t="s">
        <v>112</v>
      </c>
    </row>
    <row r="155" spans="1:16" s="40" customFormat="1" ht="18.75">
      <c r="A155" s="149" t="s">
        <v>113</v>
      </c>
      <c r="B155" s="149"/>
      <c r="C155" s="149"/>
      <c r="D155" s="149"/>
      <c r="E155" s="149"/>
      <c r="F155" s="149"/>
      <c r="G155" s="149"/>
      <c r="H155" s="149"/>
      <c r="I155" s="149"/>
      <c r="J155" s="149"/>
      <c r="K155" s="149"/>
      <c r="L155" s="149"/>
      <c r="M155" s="149"/>
      <c r="N155" s="149"/>
      <c r="O155" s="149"/>
      <c r="P155" s="149"/>
    </row>
    <row r="156" spans="1:16" s="39" customFormat="1" ht="18.75">
      <c r="A156" s="149"/>
      <c r="B156" s="149"/>
      <c r="C156" s="149"/>
      <c r="D156" s="149"/>
      <c r="E156" s="149"/>
      <c r="F156" s="149"/>
      <c r="G156" s="149"/>
      <c r="H156" s="149"/>
      <c r="I156" s="149"/>
      <c r="J156" s="149"/>
      <c r="K156" s="149"/>
      <c r="L156" s="149"/>
      <c r="M156" s="149"/>
      <c r="N156" s="149"/>
      <c r="O156" s="149"/>
      <c r="P156" s="149"/>
    </row>
    <row r="157" spans="1:16" s="39" customFormat="1" ht="18.75">
      <c r="A157" s="149"/>
      <c r="B157" s="149" t="s">
        <v>7</v>
      </c>
      <c r="C157" s="149" t="s">
        <v>47</v>
      </c>
      <c r="D157" s="149"/>
      <c r="E157" s="149"/>
      <c r="F157" s="149"/>
      <c r="G157" s="149"/>
      <c r="H157" s="149"/>
      <c r="I157" s="149"/>
      <c r="J157" s="149"/>
      <c r="K157" s="149" t="s">
        <v>48</v>
      </c>
      <c r="L157" s="149" t="s">
        <v>49</v>
      </c>
      <c r="M157" s="149"/>
      <c r="N157" s="149"/>
      <c r="O157" s="149"/>
      <c r="P157" s="149"/>
    </row>
    <row r="158" spans="1:16" s="39" customFormat="1" ht="18.75">
      <c r="A158" s="149"/>
      <c r="B158" s="149"/>
      <c r="C158" s="149" t="s">
        <v>50</v>
      </c>
      <c r="D158" s="149"/>
      <c r="E158" s="149"/>
      <c r="F158" s="149"/>
      <c r="G158" s="149"/>
      <c r="H158" s="149"/>
      <c r="I158" s="149"/>
      <c r="J158" s="149"/>
      <c r="K158" s="149"/>
      <c r="L158" s="149" t="s">
        <v>115</v>
      </c>
      <c r="M158" s="149"/>
      <c r="N158" s="149"/>
      <c r="O158" s="149"/>
      <c r="P158" s="149"/>
    </row>
    <row r="159" spans="1:16" s="39" customFormat="1" ht="18.75">
      <c r="A159" s="149"/>
      <c r="B159" s="149"/>
      <c r="C159" s="149" t="s">
        <v>114</v>
      </c>
      <c r="D159" s="149"/>
      <c r="E159" s="149"/>
      <c r="F159" s="149"/>
      <c r="G159" s="149"/>
      <c r="H159" s="149"/>
      <c r="I159" s="149"/>
      <c r="J159" s="149"/>
      <c r="K159" s="149"/>
      <c r="L159" s="149"/>
      <c r="M159" s="149"/>
      <c r="N159" s="149"/>
      <c r="O159" s="149"/>
      <c r="P159" s="149"/>
    </row>
    <row r="160" spans="1:16" s="39" customFormat="1" ht="18.75">
      <c r="A160" s="149"/>
      <c r="B160" s="149"/>
      <c r="C160" s="149" t="s">
        <v>116</v>
      </c>
      <c r="D160" s="149"/>
      <c r="E160" s="149"/>
      <c r="F160" s="149"/>
      <c r="G160" s="149"/>
      <c r="H160" s="149"/>
      <c r="I160" s="149"/>
      <c r="J160" s="149"/>
      <c r="K160" s="149"/>
      <c r="L160" s="149"/>
      <c r="M160" s="149"/>
      <c r="N160" s="149"/>
      <c r="O160" s="149"/>
      <c r="P160" s="149"/>
    </row>
    <row r="161" spans="1:16" s="39" customFormat="1" ht="18.75">
      <c r="A161" s="149"/>
      <c r="B161" s="149"/>
      <c r="C161" s="149"/>
      <c r="D161" s="149"/>
      <c r="E161" s="149"/>
      <c r="F161" s="149"/>
      <c r="G161" s="149"/>
      <c r="H161" s="149"/>
      <c r="I161" s="149"/>
      <c r="J161" s="149"/>
      <c r="K161" s="149"/>
      <c r="L161" s="149"/>
      <c r="M161" s="149"/>
      <c r="N161" s="149"/>
      <c r="O161" s="149"/>
      <c r="P161" s="149"/>
    </row>
    <row r="162" spans="1:16" s="39" customFormat="1" ht="18.75">
      <c r="A162" s="149"/>
      <c r="B162" s="149" t="s">
        <v>1</v>
      </c>
      <c r="C162" s="149"/>
      <c r="E162" s="149"/>
      <c r="F162" s="149"/>
      <c r="G162" s="149"/>
      <c r="H162" s="149"/>
      <c r="I162" s="149"/>
      <c r="J162" s="149"/>
      <c r="K162" s="149"/>
      <c r="L162" s="149"/>
      <c r="M162" s="149"/>
      <c r="N162" s="149"/>
      <c r="O162" s="149"/>
      <c r="P162" s="149"/>
    </row>
    <row r="163" spans="1:16" s="39" customFormat="1" ht="18.75">
      <c r="A163" s="149"/>
      <c r="B163" s="149" t="s">
        <v>117</v>
      </c>
      <c r="C163" s="149"/>
      <c r="E163" s="149"/>
      <c r="F163" s="149"/>
      <c r="G163" s="149"/>
      <c r="H163" s="149"/>
      <c r="I163" s="149"/>
      <c r="J163" s="149"/>
      <c r="K163" s="149"/>
      <c r="L163" s="149"/>
      <c r="M163" s="149"/>
      <c r="N163" s="149"/>
      <c r="O163" s="149"/>
      <c r="P163" s="149"/>
    </row>
  </sheetData>
  <mergeCells count="1">
    <mergeCell ref="A1:M2"/>
  </mergeCells>
  <phoneticPr fontId="2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B1:AD232"/>
  <sheetViews>
    <sheetView topLeftCell="A28" zoomScaleNormal="100" workbookViewId="0">
      <selection activeCell="C30" sqref="C30:D30"/>
    </sheetView>
  </sheetViews>
  <sheetFormatPr defaultRowHeight="27.75" customHeight="1"/>
  <cols>
    <col min="1" max="1" width="1.75" style="1" customWidth="1"/>
    <col min="2" max="2" width="4.625" style="53" customWidth="1"/>
    <col min="3" max="3" width="9.875" style="1" customWidth="1"/>
    <col min="4" max="5" width="12.875" style="1" customWidth="1"/>
    <col min="6" max="6" width="9.375" style="2" customWidth="1"/>
    <col min="7" max="7" width="13" style="4" customWidth="1"/>
    <col min="8" max="8" width="13" style="1" customWidth="1"/>
    <col min="9" max="9" width="11.625" style="1" customWidth="1"/>
    <col min="10" max="10" width="3.75" style="1" customWidth="1"/>
    <col min="11" max="11" width="11.875" style="1" customWidth="1"/>
    <col min="12" max="12" width="15.625" style="44" customWidth="1"/>
    <col min="13" max="13" width="3.75" style="1" customWidth="1"/>
    <col min="14" max="14" width="8.25" style="1" customWidth="1"/>
    <col min="15" max="15" width="12.625" style="9" customWidth="1"/>
    <col min="16" max="16" width="1.75" style="1" customWidth="1"/>
    <col min="17" max="17" width="5.5" style="1" customWidth="1"/>
    <col min="18" max="18" width="3.125" style="1" bestFit="1" customWidth="1"/>
    <col min="19" max="16384" width="9" style="1"/>
  </cols>
  <sheetData>
    <row r="1" spans="2:16" ht="15.75" customHeight="1">
      <c r="I1" s="5"/>
      <c r="J1" s="5"/>
      <c r="K1" s="5"/>
      <c r="L1" s="43"/>
      <c r="M1" s="5"/>
      <c r="N1" s="5"/>
      <c r="O1" s="10"/>
      <c r="P1" s="5"/>
    </row>
    <row r="2" spans="2:16" ht="28.5" customHeight="1">
      <c r="B2" s="235" t="s">
        <v>25</v>
      </c>
      <c r="C2" s="236" t="s">
        <v>3</v>
      </c>
      <c r="D2" s="236"/>
      <c r="E2" s="237" t="str">
        <f>IF(予約申込書!C6="","",予約申込書!C6)</f>
        <v/>
      </c>
      <c r="F2" s="238"/>
      <c r="G2" s="238"/>
      <c r="H2" s="238"/>
      <c r="I2" s="238"/>
      <c r="J2" s="238"/>
      <c r="K2" s="238"/>
      <c r="L2" s="238"/>
      <c r="M2" s="238"/>
      <c r="N2" s="238"/>
      <c r="O2" s="10"/>
      <c r="P2" s="5"/>
    </row>
    <row r="3" spans="2:16" ht="28.5" customHeight="1">
      <c r="B3" s="235"/>
      <c r="C3" s="240" t="s">
        <v>26</v>
      </c>
      <c r="D3" s="240"/>
      <c r="E3" s="241" t="str">
        <f>IF(予約申込書!D7="","",予約申込書!D7)</f>
        <v/>
      </c>
      <c r="F3" s="242"/>
      <c r="G3" s="242"/>
      <c r="H3" s="242"/>
      <c r="I3" s="242"/>
      <c r="J3" s="242"/>
      <c r="K3" s="242"/>
      <c r="L3" s="242"/>
      <c r="M3" s="242"/>
      <c r="N3" s="242"/>
      <c r="O3" s="10"/>
      <c r="P3" s="5"/>
    </row>
    <row r="4" spans="2:16" ht="28.5" customHeight="1">
      <c r="B4" s="235"/>
      <c r="C4" s="240"/>
      <c r="D4" s="240"/>
      <c r="E4" s="243" t="str">
        <f>IF(予約申込書!F7="","",予約申込書!F7)</f>
        <v/>
      </c>
      <c r="F4" s="244"/>
      <c r="G4" s="244"/>
      <c r="H4" s="244"/>
      <c r="I4" s="244"/>
      <c r="J4" s="244"/>
      <c r="K4" s="244"/>
      <c r="L4" s="244"/>
      <c r="M4" s="244"/>
      <c r="N4" s="244"/>
      <c r="O4" s="10"/>
      <c r="P4" s="5"/>
    </row>
    <row r="5" spans="2:16" ht="28.5" customHeight="1">
      <c r="B5" s="235"/>
      <c r="C5" s="245" t="s">
        <v>10</v>
      </c>
      <c r="D5" s="245"/>
      <c r="E5" s="246" t="str">
        <f>IF(予約申込書!C8="","",予約申込書!C8)</f>
        <v/>
      </c>
      <c r="F5" s="247"/>
      <c r="G5" s="247"/>
      <c r="H5" s="247"/>
      <c r="I5" s="247"/>
      <c r="J5" s="247"/>
      <c r="K5" s="247"/>
      <c r="L5" s="247"/>
      <c r="M5" s="247"/>
      <c r="N5" s="247"/>
      <c r="O5" s="10"/>
      <c r="P5" s="5"/>
    </row>
    <row r="6" spans="2:16" ht="28.5" customHeight="1">
      <c r="B6" s="235"/>
      <c r="C6" s="245" t="s">
        <v>5</v>
      </c>
      <c r="D6" s="245"/>
      <c r="E6" s="246" t="str">
        <f>IF(予約申込書!J8="","",予約申込書!J8)</f>
        <v/>
      </c>
      <c r="F6" s="247"/>
      <c r="G6" s="247"/>
      <c r="H6" s="247"/>
      <c r="I6" s="247"/>
      <c r="J6" s="247"/>
      <c r="K6" s="247"/>
      <c r="L6" s="247"/>
      <c r="M6" s="247"/>
      <c r="N6" s="247"/>
      <c r="O6" s="10"/>
      <c r="P6" s="5"/>
    </row>
    <row r="7" spans="2:16" ht="28.5" customHeight="1">
      <c r="B7" s="235"/>
      <c r="C7" s="245" t="s">
        <v>16</v>
      </c>
      <c r="D7" s="245"/>
      <c r="E7" s="246" t="str">
        <f>IF(予約申込書!J9="","",予約申込書!J9)</f>
        <v/>
      </c>
      <c r="F7" s="247"/>
      <c r="G7" s="247"/>
      <c r="H7" s="247"/>
      <c r="I7" s="247"/>
      <c r="J7" s="247"/>
      <c r="K7" s="247"/>
      <c r="L7" s="247"/>
      <c r="M7" s="247"/>
      <c r="N7" s="247"/>
      <c r="O7" s="10"/>
      <c r="P7" s="5"/>
    </row>
    <row r="8" spans="2:16" ht="28.5" customHeight="1">
      <c r="B8" s="235"/>
      <c r="C8" s="248" t="s">
        <v>0</v>
      </c>
      <c r="D8" s="248"/>
      <c r="E8" s="237" t="str">
        <f>IF(予約申込書!C9="","",予約申込書!C9)</f>
        <v/>
      </c>
      <c r="F8" s="238"/>
      <c r="G8" s="238"/>
      <c r="H8" s="238"/>
      <c r="I8" s="238"/>
      <c r="J8" s="238"/>
      <c r="K8" s="238"/>
      <c r="L8" s="238"/>
      <c r="M8" s="238"/>
      <c r="N8" s="238"/>
      <c r="O8" s="10"/>
      <c r="P8" s="5"/>
    </row>
    <row r="9" spans="2:16" ht="28.5" customHeight="1">
      <c r="B9" s="64"/>
      <c r="C9" s="11"/>
      <c r="D9" s="11"/>
      <c r="E9" s="61"/>
      <c r="F9" s="61"/>
      <c r="G9" s="61"/>
      <c r="H9" s="61"/>
      <c r="I9" s="7"/>
      <c r="J9" s="7"/>
      <c r="K9" s="5"/>
      <c r="L9" s="43"/>
      <c r="M9" s="5"/>
      <c r="N9" s="5"/>
      <c r="O9" s="10"/>
      <c r="P9" s="5"/>
    </row>
    <row r="10" spans="2:16" ht="28.5" customHeight="1">
      <c r="B10" s="327" t="s">
        <v>27</v>
      </c>
      <c r="C10" s="69" t="s">
        <v>3</v>
      </c>
      <c r="D10" s="78"/>
      <c r="E10" s="243" t="str">
        <f>IF(予約申込書!E19="","",予約申込書!E19)</f>
        <v/>
      </c>
      <c r="F10" s="244"/>
      <c r="G10" s="244"/>
      <c r="H10" s="244"/>
      <c r="I10" s="244"/>
      <c r="J10" s="244"/>
      <c r="K10" s="244"/>
      <c r="L10" s="244"/>
      <c r="M10" s="244"/>
      <c r="N10" s="244"/>
      <c r="O10" s="10"/>
      <c r="P10" s="5"/>
    </row>
    <row r="11" spans="2:16" ht="28.5" customHeight="1">
      <c r="B11" s="327"/>
      <c r="C11" s="250" t="s">
        <v>26</v>
      </c>
      <c r="D11" s="251"/>
      <c r="E11" s="250" t="str">
        <f>IF(予約申込書!F20="","",予約申込書!F20)</f>
        <v/>
      </c>
      <c r="F11" s="328"/>
      <c r="G11" s="328"/>
      <c r="H11" s="328"/>
      <c r="I11" s="328"/>
      <c r="J11" s="328"/>
      <c r="K11" s="328"/>
      <c r="L11" s="328"/>
      <c r="M11" s="328"/>
      <c r="N11" s="328"/>
    </row>
    <row r="12" spans="2:16" ht="22.5" customHeight="1">
      <c r="B12" s="327"/>
      <c r="C12" s="254"/>
      <c r="D12" s="255"/>
      <c r="E12" s="243" t="str">
        <f>IF(予約申込書!H20="","",予約申込書!H20)</f>
        <v/>
      </c>
      <c r="F12" s="244"/>
      <c r="G12" s="244"/>
      <c r="H12" s="244"/>
      <c r="I12" s="244"/>
      <c r="J12" s="244"/>
      <c r="K12" s="244"/>
      <c r="L12" s="244"/>
      <c r="M12" s="244"/>
      <c r="N12" s="244"/>
    </row>
    <row r="13" spans="2:16" ht="28.5" customHeight="1">
      <c r="B13" s="327"/>
      <c r="C13" s="68" t="s">
        <v>10</v>
      </c>
      <c r="D13" s="70"/>
      <c r="E13" s="246" t="str">
        <f>IF(予約申込書!E21="","",予約申込書!E21)</f>
        <v/>
      </c>
      <c r="F13" s="247"/>
      <c r="G13" s="247"/>
      <c r="H13" s="247"/>
      <c r="I13" s="247"/>
      <c r="J13" s="247"/>
      <c r="K13" s="247"/>
      <c r="L13" s="247"/>
      <c r="M13" s="247"/>
      <c r="N13" s="247"/>
    </row>
    <row r="14" spans="2:16" ht="28.5" customHeight="1">
      <c r="B14" s="327"/>
      <c r="C14" s="246" t="s">
        <v>5</v>
      </c>
      <c r="D14" s="249"/>
      <c r="E14" s="241" t="str">
        <f>IF(予約申込書!J21="","",予約申込書!J21)</f>
        <v/>
      </c>
      <c r="F14" s="242"/>
      <c r="G14" s="242"/>
      <c r="H14" s="242"/>
      <c r="I14" s="242"/>
      <c r="J14" s="242"/>
      <c r="K14" s="242"/>
      <c r="L14" s="242"/>
      <c r="M14" s="242"/>
      <c r="N14" s="242"/>
    </row>
    <row r="15" spans="2:16" ht="28.5" customHeight="1">
      <c r="C15" s="61"/>
      <c r="D15" s="5"/>
      <c r="E15" s="61"/>
      <c r="F15" s="6"/>
      <c r="G15" s="61"/>
      <c r="H15" s="5"/>
      <c r="I15" s="7"/>
      <c r="J15" s="7"/>
    </row>
    <row r="16" spans="2:16" ht="28.5" customHeight="1">
      <c r="B16" s="235" t="s">
        <v>2</v>
      </c>
      <c r="C16" s="236" t="s">
        <v>3</v>
      </c>
      <c r="D16" s="236"/>
      <c r="E16" s="237" t="str">
        <f>IF(予約申込書!E23="","",予約申込書!E23)</f>
        <v/>
      </c>
      <c r="F16" s="238"/>
      <c r="G16" s="238"/>
      <c r="H16" s="238"/>
      <c r="I16" s="238"/>
      <c r="J16" s="238"/>
      <c r="K16" s="238"/>
      <c r="L16" s="238"/>
      <c r="M16" s="239"/>
      <c r="N16" s="238"/>
    </row>
    <row r="17" spans="2:15" ht="28.5" customHeight="1">
      <c r="B17" s="235"/>
      <c r="C17" s="240" t="s">
        <v>26</v>
      </c>
      <c r="D17" s="240"/>
      <c r="E17" s="241" t="str">
        <f>IF(予約申込書!F24="","",予約申込書!F24)</f>
        <v/>
      </c>
      <c r="F17" s="242"/>
      <c r="G17" s="242"/>
      <c r="H17" s="242"/>
      <c r="I17" s="242"/>
      <c r="J17" s="242"/>
      <c r="K17" s="242"/>
      <c r="L17" s="242"/>
      <c r="M17" s="242"/>
      <c r="N17" s="242"/>
    </row>
    <row r="18" spans="2:15" ht="28.5" customHeight="1">
      <c r="B18" s="235"/>
      <c r="C18" s="240"/>
      <c r="D18" s="240"/>
      <c r="E18" s="243" t="str">
        <f>IF(予約申込書!H24="","",予約申込書!H24)</f>
        <v/>
      </c>
      <c r="F18" s="244"/>
      <c r="G18" s="244"/>
      <c r="H18" s="244"/>
      <c r="I18" s="244"/>
      <c r="J18" s="244"/>
      <c r="K18" s="244"/>
      <c r="L18" s="244"/>
      <c r="M18" s="244"/>
      <c r="N18" s="244"/>
    </row>
    <row r="19" spans="2:15" ht="28.5" customHeight="1">
      <c r="B19" s="235"/>
      <c r="C19" s="246" t="s">
        <v>10</v>
      </c>
      <c r="D19" s="249"/>
      <c r="E19" s="246" t="str">
        <f>IF(予約申込書!E25="","",予約申込書!E25)</f>
        <v/>
      </c>
      <c r="F19" s="247"/>
      <c r="G19" s="247"/>
      <c r="H19" s="247"/>
      <c r="I19" s="247"/>
      <c r="J19" s="247"/>
      <c r="K19" s="247"/>
      <c r="L19" s="247"/>
      <c r="M19" s="247"/>
      <c r="N19" s="247"/>
    </row>
    <row r="20" spans="2:15" ht="28.5" customHeight="1">
      <c r="B20" s="235"/>
      <c r="C20" s="246" t="s">
        <v>5</v>
      </c>
      <c r="D20" s="249"/>
      <c r="E20" s="237" t="str">
        <f>IF(予約申込書!J25="","",予約申込書!J25)</f>
        <v/>
      </c>
      <c r="F20" s="238"/>
      <c r="G20" s="238"/>
      <c r="H20" s="238"/>
      <c r="I20" s="238"/>
      <c r="J20" s="238"/>
      <c r="K20" s="238"/>
      <c r="L20" s="238"/>
      <c r="M20" s="238"/>
      <c r="N20" s="238"/>
    </row>
    <row r="22" spans="2:15" ht="17.25" customHeight="1"/>
    <row r="23" spans="2:15" ht="13.5" customHeight="1"/>
    <row r="24" spans="2:15" ht="16.5" customHeight="1"/>
    <row r="25" spans="2:15" ht="27" customHeight="1" thickBot="1">
      <c r="C25" s="236" t="s">
        <v>3</v>
      </c>
      <c r="D25" s="236"/>
      <c r="E25" s="236" t="str">
        <f>IF(予約申込書!C6="","",予約申込書!C6)</f>
        <v/>
      </c>
      <c r="F25" s="236"/>
      <c r="G25" s="236"/>
      <c r="H25" s="243"/>
      <c r="J25" s="4" t="s">
        <v>28</v>
      </c>
    </row>
    <row r="26" spans="2:15" ht="21" customHeight="1">
      <c r="B26" s="235" t="s">
        <v>25</v>
      </c>
      <c r="C26" s="250" t="s">
        <v>26</v>
      </c>
      <c r="D26" s="251"/>
      <c r="E26" s="256" t="str">
        <f>IF(予約申込書!D7="","",予約申込書!D7)</f>
        <v/>
      </c>
      <c r="F26" s="256"/>
      <c r="G26" s="256"/>
      <c r="H26" s="241"/>
      <c r="I26" s="12"/>
      <c r="J26" s="257" t="s">
        <v>29</v>
      </c>
      <c r="K26" s="257"/>
      <c r="L26" s="257"/>
      <c r="M26" s="257"/>
      <c r="N26" s="257"/>
      <c r="O26" s="257"/>
    </row>
    <row r="27" spans="2:15" ht="21" customHeight="1">
      <c r="B27" s="235"/>
      <c r="C27" s="252"/>
      <c r="D27" s="253"/>
      <c r="E27" s="258" t="str">
        <f>IF(予約申込書!F7="","",予約申込書!F7)</f>
        <v/>
      </c>
      <c r="F27" s="259"/>
      <c r="G27" s="259"/>
      <c r="H27" s="259"/>
      <c r="I27" s="13"/>
      <c r="J27" s="262" t="s">
        <v>30</v>
      </c>
      <c r="K27" s="263"/>
      <c r="L27" s="14" t="s">
        <v>31</v>
      </c>
      <c r="M27" s="264" t="s">
        <v>32</v>
      </c>
      <c r="N27" s="265"/>
      <c r="O27" s="266"/>
    </row>
    <row r="28" spans="2:15" ht="21" customHeight="1">
      <c r="B28" s="235"/>
      <c r="C28" s="254"/>
      <c r="D28" s="255"/>
      <c r="E28" s="260"/>
      <c r="F28" s="261"/>
      <c r="G28" s="261"/>
      <c r="H28" s="261"/>
      <c r="I28" s="12"/>
      <c r="J28" s="95" t="str">
        <f>IF(予約申込書!A16="","",予約申込書!A16)</f>
        <v/>
      </c>
      <c r="K28" s="267" t="s">
        <v>12</v>
      </c>
      <c r="L28" s="268"/>
      <c r="M28" s="95" t="str">
        <f>IF(予約申込書!E16="","",予約申込書!E16)</f>
        <v/>
      </c>
      <c r="N28" s="241" t="s">
        <v>33</v>
      </c>
      <c r="O28" s="269"/>
    </row>
    <row r="29" spans="2:15" ht="21" customHeight="1" thickBot="1">
      <c r="B29" s="235"/>
      <c r="C29" s="245" t="s">
        <v>10</v>
      </c>
      <c r="D29" s="245"/>
      <c r="E29" s="245" t="str">
        <f>IF(予約申込書!C8="","",予約申込書!C8)</f>
        <v/>
      </c>
      <c r="F29" s="245"/>
      <c r="G29" s="245"/>
      <c r="H29" s="246"/>
      <c r="J29" s="94" t="str">
        <f>IF(予約申込書!A17="","",予約申込書!A17)</f>
        <v/>
      </c>
      <c r="K29" s="276" t="s">
        <v>18</v>
      </c>
      <c r="L29" s="277"/>
      <c r="M29" s="94" t="str">
        <f>IF(予約申込書!E17="","",予約申込書!E17)</f>
        <v/>
      </c>
      <c r="N29" s="278" t="s">
        <v>34</v>
      </c>
      <c r="O29" s="276"/>
    </row>
    <row r="30" spans="2:15" ht="21" customHeight="1" thickBot="1">
      <c r="B30" s="235"/>
      <c r="C30" s="245" t="s">
        <v>5</v>
      </c>
      <c r="D30" s="245"/>
      <c r="E30" s="245" t="str">
        <f>IF(予約申込書!J8="","",予約申込書!J8)</f>
        <v/>
      </c>
      <c r="F30" s="245"/>
      <c r="G30" s="245"/>
      <c r="H30" s="246"/>
    </row>
    <row r="31" spans="2:15" ht="21" customHeight="1">
      <c r="B31" s="235"/>
      <c r="C31" s="245" t="s">
        <v>16</v>
      </c>
      <c r="D31" s="245"/>
      <c r="E31" s="245" t="str">
        <f>IF(予約申込書!J9="","",予約申込書!J9)</f>
        <v/>
      </c>
      <c r="F31" s="245"/>
      <c r="G31" s="245"/>
      <c r="H31" s="246"/>
      <c r="J31" s="279" t="s">
        <v>15</v>
      </c>
      <c r="K31" s="280"/>
      <c r="L31" s="281"/>
      <c r="M31" s="282" t="s">
        <v>17</v>
      </c>
      <c r="N31" s="283"/>
      <c r="O31" s="284"/>
    </row>
    <row r="32" spans="2:15" ht="28.5" customHeight="1">
      <c r="B32" s="235"/>
      <c r="C32" s="248" t="s">
        <v>0</v>
      </c>
      <c r="D32" s="248"/>
      <c r="E32" s="270" t="str">
        <f>IF(予約申込書!C9="","",予約申込書!C9)</f>
        <v/>
      </c>
      <c r="F32" s="270"/>
      <c r="G32" s="270"/>
      <c r="H32" s="271"/>
      <c r="I32" s="7"/>
      <c r="J32" s="15" t="str">
        <f>IF(予約申込書!H15="","",予約申込書!H15)</f>
        <v/>
      </c>
      <c r="K32" s="251" t="s">
        <v>36</v>
      </c>
      <c r="L32" s="250"/>
      <c r="M32" s="96" t="str">
        <f>IF(予約申込書!J15="","",予約申込書!J15)</f>
        <v/>
      </c>
      <c r="N32" s="272" t="str">
        <f>IF(予約申込書!K15="","",予約申込書!K15)</f>
        <v>　受診者様のご自宅</v>
      </c>
      <c r="O32" s="273"/>
    </row>
    <row r="33" spans="2:29" ht="28.5" customHeight="1">
      <c r="B33" s="54"/>
      <c r="C33" s="11"/>
      <c r="D33" s="11"/>
      <c r="E33" s="61"/>
      <c r="F33" s="61"/>
      <c r="G33" s="61"/>
      <c r="H33" s="16" t="s">
        <v>37</v>
      </c>
      <c r="I33" s="7"/>
      <c r="J33" s="89" t="str">
        <f>IF(予約申込書!H16="","",予約申込書!H16)</f>
        <v/>
      </c>
      <c r="K33" s="253" t="s">
        <v>38</v>
      </c>
      <c r="L33" s="252"/>
      <c r="M33" s="97" t="str">
        <f>IF(予約申込書!J16="","",予約申込書!J16)</f>
        <v/>
      </c>
      <c r="N33" s="274" t="str">
        <f>IF(予約申込書!K16="","",予約申込書!K16)</f>
        <v>　受診者様のご自宅(会社用提出用含み2部)</v>
      </c>
      <c r="O33" s="275"/>
    </row>
    <row r="34" spans="2:29" ht="28.5" customHeight="1" thickBot="1">
      <c r="B34" s="54"/>
      <c r="C34" s="11"/>
      <c r="D34" s="11"/>
      <c r="E34" s="61"/>
      <c r="F34" s="61"/>
      <c r="H34" s="17"/>
      <c r="I34" s="17"/>
      <c r="J34" s="90" t="str">
        <f>IF(予約申込書!H17="","",予約申込書!H17)</f>
        <v/>
      </c>
      <c r="K34" s="296" t="s">
        <v>39</v>
      </c>
      <c r="L34" s="297"/>
      <c r="M34" s="98" t="str">
        <f>IF(予約申込書!J17="","",予約申込書!J17)</f>
        <v/>
      </c>
      <c r="N34" s="298" t="str">
        <f>IF(予約申込書!K17="","",予約申込書!K17)</f>
        <v/>
      </c>
      <c r="O34" s="299"/>
    </row>
    <row r="35" spans="2:29" ht="8.25" customHeight="1" thickBot="1">
      <c r="F35" s="1"/>
    </row>
    <row r="36" spans="2:29" s="3" customFormat="1" ht="28.5" customHeight="1" thickTop="1">
      <c r="B36" s="300">
        <v>1</v>
      </c>
      <c r="C36" s="18" t="s">
        <v>6</v>
      </c>
      <c r="D36" s="303" t="str">
        <f>IF(予約申込書!C34="","",予約申込書!C34)</f>
        <v/>
      </c>
      <c r="E36" s="304"/>
      <c r="F36" s="19" t="s">
        <v>40</v>
      </c>
      <c r="G36" s="305" t="str">
        <f>IF(予約申込書!C36="","",予約申込書!C36)</f>
        <v/>
      </c>
      <c r="H36" s="306"/>
      <c r="I36" s="62" t="s">
        <v>11</v>
      </c>
      <c r="J36" s="305" t="str">
        <f>IF(予約申込書!I34="","",予約申込書!I34)</f>
        <v/>
      </c>
      <c r="K36" s="307"/>
      <c r="L36" s="306"/>
      <c r="M36" s="308" t="s">
        <v>41</v>
      </c>
      <c r="N36" s="309"/>
      <c r="O36" s="20" t="str">
        <f>IF(予約申込書!G34="","",予約申込書!G34)</f>
        <v/>
      </c>
    </row>
    <row r="37" spans="2:29" s="3" customFormat="1" ht="28.5" customHeight="1">
      <c r="B37" s="301"/>
      <c r="C37" s="21" t="s">
        <v>35</v>
      </c>
      <c r="D37" s="287" t="str">
        <f>IF(予約申込書!C35="","",予約申込書!C35)</f>
        <v/>
      </c>
      <c r="E37" s="288"/>
      <c r="F37" s="22" t="s">
        <v>57</v>
      </c>
      <c r="G37" s="47" t="str">
        <f>IF(予約申込書!E36="","",予約申込書!E36)</f>
        <v/>
      </c>
      <c r="H37" s="41" t="str">
        <f>受診資格一括確認!K2&amp;"歳"</f>
        <v>126歳</v>
      </c>
      <c r="I37" s="22" t="s">
        <v>42</v>
      </c>
      <c r="J37" s="287" t="str">
        <f>予約申込書!I35&amp;予約申込書!I36&amp;予約申込書!K34&amp;予約申込書!K35&amp;予約申込書!K36</f>
        <v/>
      </c>
      <c r="K37" s="289"/>
      <c r="L37" s="288"/>
      <c r="M37" s="310" t="s">
        <v>14</v>
      </c>
      <c r="N37" s="311"/>
      <c r="O37" s="23" t="str">
        <f>IF(予約申込書!G35="","",予約申込書!G35)</f>
        <v/>
      </c>
    </row>
    <row r="38" spans="2:29" s="3" customFormat="1" ht="28.5" customHeight="1">
      <c r="B38" s="301"/>
      <c r="C38" s="24" t="s">
        <v>43</v>
      </c>
      <c r="D38" s="285"/>
      <c r="E38" s="286"/>
      <c r="F38" s="63" t="s">
        <v>44</v>
      </c>
      <c r="G38" s="287" t="str">
        <f>IF(予約申込書!K37="","",予約申込書!K37)</f>
        <v/>
      </c>
      <c r="H38" s="288"/>
      <c r="I38" s="25" t="s">
        <v>9</v>
      </c>
      <c r="J38" s="287" t="str">
        <f>IF(予約申込書!M37="","",予約申込書!M37)</f>
        <v/>
      </c>
      <c r="K38" s="289"/>
      <c r="L38" s="288"/>
      <c r="M38" s="290" t="s">
        <v>45</v>
      </c>
      <c r="N38" s="291"/>
      <c r="O38" s="23" t="str">
        <f>IF(予約申込書!G36="","",予約申込書!G36)</f>
        <v/>
      </c>
      <c r="AC38" s="26"/>
    </row>
    <row r="39" spans="2:29" s="3" customFormat="1" ht="28.5" customHeight="1" thickBot="1">
      <c r="B39" s="302"/>
      <c r="C39" s="27" t="s">
        <v>46</v>
      </c>
      <c r="D39" s="292" t="str">
        <f>予約申込書!D37&amp;予約申込書!E37</f>
        <v/>
      </c>
      <c r="E39" s="293"/>
      <c r="F39" s="293"/>
      <c r="G39" s="293"/>
      <c r="H39" s="293"/>
      <c r="I39" s="293"/>
      <c r="J39" s="293"/>
      <c r="K39" s="293"/>
      <c r="L39" s="45" t="str">
        <f>受診資格一括確認!U2</f>
        <v xml:space="preserve">     </v>
      </c>
      <c r="M39" s="294" t="s">
        <v>55</v>
      </c>
      <c r="N39" s="295"/>
      <c r="O39" s="28"/>
      <c r="AC39" s="26"/>
    </row>
    <row r="40" spans="2:29" s="3" customFormat="1" ht="28.5" customHeight="1" thickTop="1">
      <c r="B40" s="300">
        <v>2</v>
      </c>
      <c r="C40" s="18" t="s">
        <v>6</v>
      </c>
      <c r="D40" s="303" t="str">
        <f>IF(予約申込書!C38="","",予約申込書!C38)</f>
        <v/>
      </c>
      <c r="E40" s="304"/>
      <c r="F40" s="19" t="s">
        <v>40</v>
      </c>
      <c r="G40" s="303" t="str">
        <f>IF(予約申込書!C40="","",予約申込書!C40)</f>
        <v/>
      </c>
      <c r="H40" s="304"/>
      <c r="I40" s="62" t="s">
        <v>11</v>
      </c>
      <c r="J40" s="303" t="str">
        <f>IF(予約申込書!I38="","",予約申込書!I38)</f>
        <v/>
      </c>
      <c r="K40" s="315"/>
      <c r="L40" s="304"/>
      <c r="M40" s="308" t="s">
        <v>41</v>
      </c>
      <c r="N40" s="309"/>
      <c r="O40" s="20" t="str">
        <f>IF(予約申込書!G38="","",予約申込書!G38)</f>
        <v/>
      </c>
      <c r="AC40" s="26"/>
    </row>
    <row r="41" spans="2:29" s="3" customFormat="1" ht="28.5" customHeight="1">
      <c r="B41" s="301"/>
      <c r="C41" s="21" t="s">
        <v>35</v>
      </c>
      <c r="D41" s="285" t="str">
        <f>IF(予約申込書!C39="","",予約申込書!C39)</f>
        <v/>
      </c>
      <c r="E41" s="286"/>
      <c r="F41" s="22" t="s">
        <v>57</v>
      </c>
      <c r="G41" s="47" t="str">
        <f>IF(予約申込書!E40="","",予約申込書!E40)</f>
        <v/>
      </c>
      <c r="H41" s="41" t="str">
        <f>受診資格一括確認!K3&amp;"歳"</f>
        <v>126歳</v>
      </c>
      <c r="I41" s="22" t="s">
        <v>42</v>
      </c>
      <c r="J41" s="285" t="str">
        <f>予約申込書!I39&amp;予約申込書!I40&amp;予約申込書!K38&amp;予約申込書!K39&amp;予約申込書!K40</f>
        <v/>
      </c>
      <c r="K41" s="312"/>
      <c r="L41" s="286"/>
      <c r="M41" s="310" t="s">
        <v>14</v>
      </c>
      <c r="N41" s="311"/>
      <c r="O41" s="23" t="str">
        <f>IF(予約申込書!G39="","",予約申込書!G39)</f>
        <v/>
      </c>
      <c r="AC41" s="26"/>
    </row>
    <row r="42" spans="2:29" s="3" customFormat="1" ht="28.5" customHeight="1">
      <c r="B42" s="301"/>
      <c r="C42" s="24" t="s">
        <v>43</v>
      </c>
      <c r="D42" s="285"/>
      <c r="E42" s="286"/>
      <c r="F42" s="63" t="s">
        <v>44</v>
      </c>
      <c r="G42" s="285" t="str">
        <f>IF(予約申込書!K41="","",予約申込書!K41)</f>
        <v/>
      </c>
      <c r="H42" s="286"/>
      <c r="I42" s="25" t="s">
        <v>9</v>
      </c>
      <c r="J42" s="285" t="str">
        <f>IF(予約申込書!M41="","",予約申込書!M41)</f>
        <v/>
      </c>
      <c r="K42" s="312"/>
      <c r="L42" s="286"/>
      <c r="M42" s="290" t="s">
        <v>45</v>
      </c>
      <c r="N42" s="291"/>
      <c r="O42" s="23" t="str">
        <f>IF(予約申込書!G40="","",予約申込書!G40)</f>
        <v/>
      </c>
      <c r="AC42" s="26"/>
    </row>
    <row r="43" spans="2:29" s="3" customFormat="1" ht="28.5" customHeight="1" thickBot="1">
      <c r="B43" s="302"/>
      <c r="C43" s="27" t="s">
        <v>46</v>
      </c>
      <c r="D43" s="313" t="str">
        <f>予約申込書!D41&amp;予約申込書!E41</f>
        <v/>
      </c>
      <c r="E43" s="314"/>
      <c r="F43" s="314"/>
      <c r="G43" s="314"/>
      <c r="H43" s="314"/>
      <c r="I43" s="314"/>
      <c r="J43" s="314"/>
      <c r="K43" s="314"/>
      <c r="L43" s="45" t="str">
        <f>受診資格一括確認!U3</f>
        <v xml:space="preserve">     </v>
      </c>
      <c r="M43" s="294" t="s">
        <v>55</v>
      </c>
      <c r="N43" s="295"/>
      <c r="O43" s="28"/>
      <c r="AC43" s="26"/>
    </row>
    <row r="44" spans="2:29" s="3" customFormat="1" ht="28.5" customHeight="1" thickTop="1">
      <c r="B44" s="300">
        <v>3</v>
      </c>
      <c r="C44" s="18" t="s">
        <v>6</v>
      </c>
      <c r="D44" s="303" t="str">
        <f>IF(予約申込書!C42="","",予約申込書!C42)</f>
        <v/>
      </c>
      <c r="E44" s="304"/>
      <c r="F44" s="19" t="s">
        <v>40</v>
      </c>
      <c r="G44" s="303" t="str">
        <f>IF(予約申込書!C44="","",予約申込書!C44)</f>
        <v/>
      </c>
      <c r="H44" s="304"/>
      <c r="I44" s="62" t="s">
        <v>11</v>
      </c>
      <c r="J44" s="303" t="str">
        <f>IF(予約申込書!I42="","",予約申込書!I42)</f>
        <v/>
      </c>
      <c r="K44" s="315"/>
      <c r="L44" s="304"/>
      <c r="M44" s="308" t="s">
        <v>41</v>
      </c>
      <c r="N44" s="309"/>
      <c r="O44" s="20" t="str">
        <f>IF(予約申込書!G42="","",予約申込書!G42)</f>
        <v/>
      </c>
      <c r="AC44" s="26"/>
    </row>
    <row r="45" spans="2:29" s="3" customFormat="1" ht="28.5" customHeight="1">
      <c r="B45" s="301"/>
      <c r="C45" s="21" t="s">
        <v>35</v>
      </c>
      <c r="D45" s="285" t="str">
        <f>IF(予約申込書!C43="","",予約申込書!C43)</f>
        <v/>
      </c>
      <c r="E45" s="286"/>
      <c r="F45" s="22" t="s">
        <v>57</v>
      </c>
      <c r="G45" s="47" t="str">
        <f>IF(予約申込書!E44="","",予約申込書!E44)</f>
        <v/>
      </c>
      <c r="H45" s="41" t="str">
        <f>受診資格一括確認!K4&amp;"歳"</f>
        <v>126歳</v>
      </c>
      <c r="I45" s="22" t="s">
        <v>42</v>
      </c>
      <c r="J45" s="285" t="str">
        <f>予約申込書!I43&amp;予約申込書!I44&amp;予約申込書!K42&amp;予約申込書!K43&amp;予約申込書!K44</f>
        <v/>
      </c>
      <c r="K45" s="312"/>
      <c r="L45" s="286"/>
      <c r="M45" s="310" t="s">
        <v>14</v>
      </c>
      <c r="N45" s="311"/>
      <c r="O45" s="23" t="str">
        <f>IF(予約申込書!G43="","",予約申込書!G43)</f>
        <v/>
      </c>
      <c r="AC45" s="26"/>
    </row>
    <row r="46" spans="2:29" s="3" customFormat="1" ht="28.5" customHeight="1">
      <c r="B46" s="301"/>
      <c r="C46" s="24" t="s">
        <v>43</v>
      </c>
      <c r="D46" s="285"/>
      <c r="E46" s="286"/>
      <c r="F46" s="63" t="s">
        <v>44</v>
      </c>
      <c r="G46" s="285" t="str">
        <f>IF(予約申込書!K45="","",予約申込書!K45)</f>
        <v/>
      </c>
      <c r="H46" s="286"/>
      <c r="I46" s="25" t="s">
        <v>9</v>
      </c>
      <c r="J46" s="285" t="str">
        <f>IF(予約申込書!M45="","",予約申込書!M45)</f>
        <v/>
      </c>
      <c r="K46" s="312"/>
      <c r="L46" s="286"/>
      <c r="M46" s="290" t="s">
        <v>45</v>
      </c>
      <c r="N46" s="291"/>
      <c r="O46" s="23" t="str">
        <f>IF(予約申込書!G44="","",予約申込書!G44)</f>
        <v/>
      </c>
      <c r="AC46" s="26"/>
    </row>
    <row r="47" spans="2:29" s="3" customFormat="1" ht="28.5" customHeight="1" thickBot="1">
      <c r="B47" s="302"/>
      <c r="C47" s="27" t="s">
        <v>46</v>
      </c>
      <c r="D47" s="313" t="str">
        <f>予約申込書!D45&amp;予約申込書!E45</f>
        <v/>
      </c>
      <c r="E47" s="314"/>
      <c r="F47" s="314"/>
      <c r="G47" s="314"/>
      <c r="H47" s="314"/>
      <c r="I47" s="314"/>
      <c r="J47" s="314"/>
      <c r="K47" s="314"/>
      <c r="L47" s="91" t="str">
        <f>受診資格一括確認!U4</f>
        <v xml:space="preserve">     </v>
      </c>
      <c r="M47" s="294" t="s">
        <v>55</v>
      </c>
      <c r="N47" s="295"/>
      <c r="O47" s="28"/>
      <c r="AC47" s="26"/>
    </row>
    <row r="48" spans="2:29" s="3" customFormat="1" ht="8.25" customHeight="1" thickTop="1">
      <c r="B48" s="29"/>
      <c r="C48" s="30"/>
      <c r="D48" s="31"/>
      <c r="E48" s="31"/>
      <c r="F48" s="31"/>
      <c r="G48" s="31"/>
      <c r="H48" s="31"/>
      <c r="I48" s="30"/>
      <c r="J48" s="30"/>
      <c r="K48" s="32"/>
      <c r="L48" s="42"/>
      <c r="M48" s="32"/>
      <c r="N48" s="32"/>
      <c r="O48" s="33"/>
      <c r="AC48" s="26"/>
    </row>
    <row r="49" spans="2:29" s="3" customFormat="1" ht="10.5" customHeight="1">
      <c r="B49" s="66"/>
      <c r="C49" s="34"/>
      <c r="D49" s="65"/>
      <c r="E49" s="65"/>
      <c r="F49" s="65"/>
      <c r="G49" s="65"/>
      <c r="H49" s="65"/>
      <c r="I49" s="34"/>
      <c r="J49" s="34"/>
      <c r="K49" s="35"/>
      <c r="L49" s="319" t="str">
        <f>IF(E25="","",E25&amp;"　様")</f>
        <v/>
      </c>
      <c r="M49" s="319"/>
      <c r="N49" s="319"/>
      <c r="O49" s="319"/>
      <c r="AC49" s="26"/>
    </row>
    <row r="50" spans="2:29" s="3" customFormat="1" ht="10.5" customHeight="1" thickBot="1">
      <c r="B50" s="66"/>
      <c r="C50" s="34"/>
      <c r="D50" s="65"/>
      <c r="E50" s="65"/>
      <c r="F50" s="65"/>
      <c r="G50" s="65"/>
      <c r="H50" s="65"/>
      <c r="I50" s="34"/>
      <c r="J50" s="34"/>
      <c r="K50" s="35"/>
      <c r="L50" s="320"/>
      <c r="M50" s="320"/>
      <c r="N50" s="320"/>
      <c r="O50" s="320"/>
      <c r="AC50" s="26"/>
    </row>
    <row r="51" spans="2:29" s="3" customFormat="1" ht="28.5" customHeight="1" thickTop="1">
      <c r="B51" s="300">
        <v>4</v>
      </c>
      <c r="C51" s="18" t="s">
        <v>6</v>
      </c>
      <c r="D51" s="303" t="str">
        <f>IF(予約申込書!C46="","",予約申込書!C46)</f>
        <v/>
      </c>
      <c r="E51" s="304"/>
      <c r="F51" s="19" t="s">
        <v>40</v>
      </c>
      <c r="G51" s="303" t="str">
        <f>IF(予約申込書!C48="","",予約申込書!C48)</f>
        <v/>
      </c>
      <c r="H51" s="304"/>
      <c r="I51" s="84" t="s">
        <v>11</v>
      </c>
      <c r="J51" s="303" t="str">
        <f>IF(予約申込書!I46="","",予約申込書!I46)</f>
        <v/>
      </c>
      <c r="K51" s="315"/>
      <c r="L51" s="304"/>
      <c r="M51" s="308" t="s">
        <v>41</v>
      </c>
      <c r="N51" s="309"/>
      <c r="O51" s="20" t="str">
        <f>IF(予約申込書!G46="","",予約申込書!G46)</f>
        <v/>
      </c>
      <c r="AC51" s="26"/>
    </row>
    <row r="52" spans="2:29" s="3" customFormat="1" ht="28.5" customHeight="1">
      <c r="B52" s="301"/>
      <c r="C52" s="21" t="s">
        <v>35</v>
      </c>
      <c r="D52" s="285" t="str">
        <f>IF(予約申込書!C47="","",予約申込書!C47)</f>
        <v/>
      </c>
      <c r="E52" s="286"/>
      <c r="F52" s="22" t="s">
        <v>57</v>
      </c>
      <c r="G52" s="47" t="str">
        <f>IF(予約申込書!E48="","",予約申込書!E48)</f>
        <v/>
      </c>
      <c r="H52" s="41" t="str">
        <f>受診資格一括確認!K5&amp;"歳"</f>
        <v>126歳</v>
      </c>
      <c r="I52" s="22" t="s">
        <v>42</v>
      </c>
      <c r="J52" s="285" t="str">
        <f>予約申込書!I47&amp;予約申込書!I48&amp;予約申込書!K46&amp;予約申込書!K47&amp;予約申込書!K48</f>
        <v/>
      </c>
      <c r="K52" s="312"/>
      <c r="L52" s="286"/>
      <c r="M52" s="310" t="s">
        <v>14</v>
      </c>
      <c r="N52" s="311"/>
      <c r="O52" s="23" t="str">
        <f>IF(予約申込書!G47="","",予約申込書!G47)</f>
        <v/>
      </c>
      <c r="AC52" s="26"/>
    </row>
    <row r="53" spans="2:29" s="3" customFormat="1" ht="28.5" customHeight="1">
      <c r="B53" s="301"/>
      <c r="C53" s="24" t="s">
        <v>43</v>
      </c>
      <c r="D53" s="285"/>
      <c r="E53" s="286"/>
      <c r="F53" s="85" t="s">
        <v>44</v>
      </c>
      <c r="G53" s="285" t="str">
        <f>IF(予約申込書!K49="","",予約申込書!K49)</f>
        <v/>
      </c>
      <c r="H53" s="286"/>
      <c r="I53" s="25" t="s">
        <v>9</v>
      </c>
      <c r="J53" s="285" t="str">
        <f>IF(予約申込書!M49="","",予約申込書!M49)</f>
        <v/>
      </c>
      <c r="K53" s="312"/>
      <c r="L53" s="286"/>
      <c r="M53" s="290" t="s">
        <v>45</v>
      </c>
      <c r="N53" s="291"/>
      <c r="O53" s="23" t="str">
        <f>IF(予約申込書!G48="","",予約申込書!G48)</f>
        <v/>
      </c>
      <c r="AC53" s="26"/>
    </row>
    <row r="54" spans="2:29" s="3" customFormat="1" ht="28.5" customHeight="1" thickBot="1">
      <c r="B54" s="302"/>
      <c r="C54" s="27" t="s">
        <v>46</v>
      </c>
      <c r="D54" s="313" t="str">
        <f>予約申込書!D49&amp;予約申込書!E49</f>
        <v/>
      </c>
      <c r="E54" s="314"/>
      <c r="F54" s="314"/>
      <c r="G54" s="314"/>
      <c r="H54" s="314"/>
      <c r="I54" s="314"/>
      <c r="J54" s="314"/>
      <c r="K54" s="316"/>
      <c r="L54" s="45" t="str">
        <f>受診資格一括確認!U5</f>
        <v xml:space="preserve">     </v>
      </c>
      <c r="M54" s="317" t="s">
        <v>56</v>
      </c>
      <c r="N54" s="318"/>
      <c r="O54" s="28"/>
    </row>
    <row r="55" spans="2:29" s="3" customFormat="1" ht="28.5" customHeight="1" thickTop="1">
      <c r="B55" s="300">
        <v>5</v>
      </c>
      <c r="C55" s="18" t="s">
        <v>6</v>
      </c>
      <c r="D55" s="303" t="str">
        <f>IF(予約申込書!C50="","",予約申込書!C50)</f>
        <v/>
      </c>
      <c r="E55" s="304"/>
      <c r="F55" s="19" t="s">
        <v>40</v>
      </c>
      <c r="G55" s="303" t="str">
        <f>IF(予約申込書!C52="","",予約申込書!C52)</f>
        <v/>
      </c>
      <c r="H55" s="304"/>
      <c r="I55" s="62" t="s">
        <v>11</v>
      </c>
      <c r="J55" s="303" t="str">
        <f>IF(予約申込書!I50="","",予約申込書!I50)</f>
        <v/>
      </c>
      <c r="K55" s="315"/>
      <c r="L55" s="304"/>
      <c r="M55" s="308" t="s">
        <v>41</v>
      </c>
      <c r="N55" s="309"/>
      <c r="O55" s="20" t="str">
        <f>IF(予約申込書!G50="","",予約申込書!G50)</f>
        <v/>
      </c>
    </row>
    <row r="56" spans="2:29" s="3" customFormat="1" ht="28.5" customHeight="1">
      <c r="B56" s="301"/>
      <c r="C56" s="21" t="s">
        <v>35</v>
      </c>
      <c r="D56" s="285" t="str">
        <f>IF(予約申込書!C51="","",予約申込書!C51)</f>
        <v/>
      </c>
      <c r="E56" s="286"/>
      <c r="F56" s="22" t="s">
        <v>57</v>
      </c>
      <c r="G56" s="47" t="str">
        <f>IF(予約申込書!E52="","",予約申込書!E52)</f>
        <v/>
      </c>
      <c r="H56" s="41" t="str">
        <f>受診資格一括確認!K6&amp;"歳"</f>
        <v>126歳</v>
      </c>
      <c r="I56" s="22" t="s">
        <v>42</v>
      </c>
      <c r="J56" s="285" t="str">
        <f>予約申込書!I51&amp;予約申込書!I52&amp;予約申込書!K50&amp;予約申込書!K51&amp;予約申込書!K52</f>
        <v/>
      </c>
      <c r="K56" s="312"/>
      <c r="L56" s="286"/>
      <c r="M56" s="310" t="s">
        <v>14</v>
      </c>
      <c r="N56" s="311"/>
      <c r="O56" s="23" t="str">
        <f>IF(予約申込書!G51="","",予約申込書!G51)</f>
        <v/>
      </c>
    </row>
    <row r="57" spans="2:29" s="3" customFormat="1" ht="28.5" customHeight="1">
      <c r="B57" s="301"/>
      <c r="C57" s="24" t="s">
        <v>43</v>
      </c>
      <c r="D57" s="285"/>
      <c r="E57" s="286"/>
      <c r="F57" s="63" t="s">
        <v>44</v>
      </c>
      <c r="G57" s="285" t="str">
        <f>IF(予約申込書!K53="","",予約申込書!K53)</f>
        <v/>
      </c>
      <c r="H57" s="286"/>
      <c r="I57" s="25" t="s">
        <v>9</v>
      </c>
      <c r="J57" s="285" t="str">
        <f>IF(予約申込書!M53="","",予約申込書!M53)</f>
        <v/>
      </c>
      <c r="K57" s="312"/>
      <c r="L57" s="286"/>
      <c r="M57" s="290" t="s">
        <v>45</v>
      </c>
      <c r="N57" s="291"/>
      <c r="O57" s="23" t="str">
        <f>IF(予約申込書!G52="","",予約申込書!G52)</f>
        <v/>
      </c>
    </row>
    <row r="58" spans="2:29" s="3" customFormat="1" ht="28.5" customHeight="1" thickBot="1">
      <c r="B58" s="302"/>
      <c r="C58" s="27" t="s">
        <v>46</v>
      </c>
      <c r="D58" s="313" t="str">
        <f>予約申込書!D53&amp;予約申込書!E53</f>
        <v/>
      </c>
      <c r="E58" s="314"/>
      <c r="F58" s="314"/>
      <c r="G58" s="314"/>
      <c r="H58" s="314"/>
      <c r="I58" s="314"/>
      <c r="J58" s="314"/>
      <c r="K58" s="314"/>
      <c r="L58" s="45" t="str">
        <f>受診資格一括確認!U6</f>
        <v xml:space="preserve">     </v>
      </c>
      <c r="M58" s="317" t="s">
        <v>55</v>
      </c>
      <c r="N58" s="318"/>
      <c r="O58" s="28"/>
    </row>
    <row r="59" spans="2:29" s="3" customFormat="1" ht="28.5" customHeight="1" thickTop="1">
      <c r="B59" s="300">
        <v>6</v>
      </c>
      <c r="C59" s="18" t="s">
        <v>6</v>
      </c>
      <c r="D59" s="303" t="str">
        <f>IF(予約申込書!C54="","",予約申込書!C54)</f>
        <v/>
      </c>
      <c r="E59" s="304"/>
      <c r="F59" s="19" t="s">
        <v>40</v>
      </c>
      <c r="G59" s="303" t="str">
        <f>IF(予約申込書!C56="","",予約申込書!C56)</f>
        <v/>
      </c>
      <c r="H59" s="304"/>
      <c r="I59" s="88" t="s">
        <v>11</v>
      </c>
      <c r="J59" s="303" t="str">
        <f>IF(予約申込書!I54="","",予約申込書!I54)</f>
        <v/>
      </c>
      <c r="K59" s="315"/>
      <c r="L59" s="304"/>
      <c r="M59" s="308" t="s">
        <v>41</v>
      </c>
      <c r="N59" s="309"/>
      <c r="O59" s="20" t="str">
        <f>IF(予約申込書!G54="","",予約申込書!G54)</f>
        <v/>
      </c>
    </row>
    <row r="60" spans="2:29" s="3" customFormat="1" ht="28.5" customHeight="1">
      <c r="B60" s="301"/>
      <c r="C60" s="21" t="s">
        <v>35</v>
      </c>
      <c r="D60" s="285" t="str">
        <f>IF(予約申込書!C55="","",予約申込書!C55)</f>
        <v/>
      </c>
      <c r="E60" s="286"/>
      <c r="F60" s="22" t="s">
        <v>57</v>
      </c>
      <c r="G60" s="47" t="str">
        <f>IF(予約申込書!E56="","",予約申込書!E56)</f>
        <v/>
      </c>
      <c r="H60" s="41" t="str">
        <f>受診資格一括確認!K7&amp;"歳"</f>
        <v>126歳</v>
      </c>
      <c r="I60" s="22" t="s">
        <v>42</v>
      </c>
      <c r="J60" s="285" t="str">
        <f>予約申込書!I55&amp;予約申込書!I56&amp;予約申込書!K54&amp;予約申込書!K55&amp;予約申込書!K56</f>
        <v/>
      </c>
      <c r="K60" s="312"/>
      <c r="L60" s="286"/>
      <c r="M60" s="310" t="s">
        <v>14</v>
      </c>
      <c r="N60" s="311"/>
      <c r="O60" s="23" t="str">
        <f>IF(予約申込書!G55="","",予約申込書!G55)</f>
        <v/>
      </c>
    </row>
    <row r="61" spans="2:29" s="3" customFormat="1" ht="28.5" customHeight="1">
      <c r="B61" s="301"/>
      <c r="C61" s="24" t="s">
        <v>43</v>
      </c>
      <c r="D61" s="285"/>
      <c r="E61" s="286"/>
      <c r="F61" s="87" t="s">
        <v>44</v>
      </c>
      <c r="G61" s="285" t="str">
        <f>IF(予約申込書!K57="","",予約申込書!K57)</f>
        <v/>
      </c>
      <c r="H61" s="286"/>
      <c r="I61" s="25" t="s">
        <v>9</v>
      </c>
      <c r="J61" s="285" t="str">
        <f>IF(予約申込書!M57="","",予約申込書!M57)</f>
        <v/>
      </c>
      <c r="K61" s="312"/>
      <c r="L61" s="286"/>
      <c r="M61" s="290" t="s">
        <v>45</v>
      </c>
      <c r="N61" s="291"/>
      <c r="O61" s="23" t="str">
        <f>IF(予約申込書!G56="","",予約申込書!G56)</f>
        <v/>
      </c>
    </row>
    <row r="62" spans="2:29" s="3" customFormat="1" ht="28.5" customHeight="1" thickBot="1">
      <c r="B62" s="302"/>
      <c r="C62" s="27" t="s">
        <v>46</v>
      </c>
      <c r="D62" s="313" t="str">
        <f>予約申込書!D57&amp;予約申込書!E57</f>
        <v/>
      </c>
      <c r="E62" s="314"/>
      <c r="F62" s="314"/>
      <c r="G62" s="314"/>
      <c r="H62" s="314"/>
      <c r="I62" s="314"/>
      <c r="J62" s="314"/>
      <c r="K62" s="314"/>
      <c r="L62" s="45" t="str">
        <f>受診資格一括確認!U7</f>
        <v xml:space="preserve">     </v>
      </c>
      <c r="M62" s="294" t="s">
        <v>55</v>
      </c>
      <c r="N62" s="295"/>
      <c r="O62" s="28"/>
    </row>
    <row r="63" spans="2:29" s="3" customFormat="1" ht="28.5" customHeight="1" thickTop="1">
      <c r="B63" s="300">
        <v>7</v>
      </c>
      <c r="C63" s="18" t="s">
        <v>6</v>
      </c>
      <c r="D63" s="303" t="str">
        <f>IF(予約申込書!C58="","",予約申込書!C58)</f>
        <v/>
      </c>
      <c r="E63" s="304"/>
      <c r="F63" s="19" t="s">
        <v>40</v>
      </c>
      <c r="G63" s="303" t="str">
        <f>IF(予約申込書!C60="","",予約申込書!C60)</f>
        <v/>
      </c>
      <c r="H63" s="304"/>
      <c r="I63" s="88" t="s">
        <v>11</v>
      </c>
      <c r="J63" s="303" t="str">
        <f>IF(予約申込書!I58="","",予約申込書!I58)</f>
        <v/>
      </c>
      <c r="K63" s="315"/>
      <c r="L63" s="304"/>
      <c r="M63" s="308" t="s">
        <v>41</v>
      </c>
      <c r="N63" s="309"/>
      <c r="O63" s="20" t="str">
        <f>IF(予約申込書!G58="","",予約申込書!G58)</f>
        <v/>
      </c>
    </row>
    <row r="64" spans="2:29" s="3" customFormat="1" ht="28.5" customHeight="1">
      <c r="B64" s="301"/>
      <c r="C64" s="21" t="s">
        <v>35</v>
      </c>
      <c r="D64" s="285" t="str">
        <f>IF(予約申込書!C59="","",予約申込書!C59)</f>
        <v/>
      </c>
      <c r="E64" s="286"/>
      <c r="F64" s="22" t="s">
        <v>57</v>
      </c>
      <c r="G64" s="47" t="str">
        <f>IF(予約申込書!E60="","",予約申込書!E60)</f>
        <v/>
      </c>
      <c r="H64" s="41" t="str">
        <f>受診資格一括確認!K8&amp;"歳"</f>
        <v>126歳</v>
      </c>
      <c r="I64" s="22" t="s">
        <v>42</v>
      </c>
      <c r="J64" s="285" t="str">
        <f>予約申込書!I59&amp;予約申込書!I60&amp;予約申込書!K58&amp;予約申込書!K59&amp;予約申込書!K60</f>
        <v/>
      </c>
      <c r="K64" s="312"/>
      <c r="L64" s="286"/>
      <c r="M64" s="310" t="s">
        <v>14</v>
      </c>
      <c r="N64" s="311"/>
      <c r="O64" s="23" t="str">
        <f>IF(予約申込書!G59="","",予約申込書!G59)</f>
        <v/>
      </c>
    </row>
    <row r="65" spans="2:15" s="3" customFormat="1" ht="28.5" customHeight="1">
      <c r="B65" s="301"/>
      <c r="C65" s="24" t="s">
        <v>43</v>
      </c>
      <c r="D65" s="285"/>
      <c r="E65" s="286"/>
      <c r="F65" s="87" t="s">
        <v>44</v>
      </c>
      <c r="G65" s="285" t="str">
        <f>IF(予約申込書!K61="","",予約申込書!K61)</f>
        <v/>
      </c>
      <c r="H65" s="286"/>
      <c r="I65" s="25" t="s">
        <v>9</v>
      </c>
      <c r="J65" s="285" t="str">
        <f>IF(予約申込書!M61="","",予約申込書!M61)</f>
        <v/>
      </c>
      <c r="K65" s="312"/>
      <c r="L65" s="286"/>
      <c r="M65" s="290" t="s">
        <v>45</v>
      </c>
      <c r="N65" s="291"/>
      <c r="O65" s="23" t="str">
        <f>IF(予約申込書!G60="","",予約申込書!G60)</f>
        <v/>
      </c>
    </row>
    <row r="66" spans="2:15" s="3" customFormat="1" ht="28.5" customHeight="1" thickBot="1">
      <c r="B66" s="302"/>
      <c r="C66" s="27" t="s">
        <v>46</v>
      </c>
      <c r="D66" s="313" t="str">
        <f>予約申込書!D61&amp;予約申込書!E61</f>
        <v/>
      </c>
      <c r="E66" s="314"/>
      <c r="F66" s="314"/>
      <c r="G66" s="314"/>
      <c r="H66" s="314"/>
      <c r="I66" s="314"/>
      <c r="J66" s="314"/>
      <c r="K66" s="314"/>
      <c r="L66" s="45" t="str">
        <f>受診資格一括確認!U8</f>
        <v xml:space="preserve">     </v>
      </c>
      <c r="M66" s="294" t="s">
        <v>55</v>
      </c>
      <c r="N66" s="295"/>
      <c r="O66" s="28"/>
    </row>
    <row r="67" spans="2:15" s="3" customFormat="1" ht="28.5" customHeight="1" thickTop="1">
      <c r="B67" s="300">
        <v>8</v>
      </c>
      <c r="C67" s="18" t="s">
        <v>6</v>
      </c>
      <c r="D67" s="303" t="str">
        <f>IF(予約申込書!C62="","",予約申込書!C62)</f>
        <v/>
      </c>
      <c r="E67" s="304"/>
      <c r="F67" s="19" t="s">
        <v>40</v>
      </c>
      <c r="G67" s="303" t="str">
        <f>IF(予約申込書!C64="","",予約申込書!C64)</f>
        <v/>
      </c>
      <c r="H67" s="304"/>
      <c r="I67" s="88" t="s">
        <v>11</v>
      </c>
      <c r="J67" s="303" t="str">
        <f>IF(予約申込書!I62="","",予約申込書!I62)</f>
        <v/>
      </c>
      <c r="K67" s="315"/>
      <c r="L67" s="304"/>
      <c r="M67" s="308" t="s">
        <v>41</v>
      </c>
      <c r="N67" s="309"/>
      <c r="O67" s="20" t="str">
        <f>IF(予約申込書!G62="","",予約申込書!G62)</f>
        <v/>
      </c>
    </row>
    <row r="68" spans="2:15" s="3" customFormat="1" ht="28.5" customHeight="1">
      <c r="B68" s="301"/>
      <c r="C68" s="21" t="s">
        <v>35</v>
      </c>
      <c r="D68" s="285" t="str">
        <f>IF(予約申込書!C63="","",予約申込書!C63)</f>
        <v/>
      </c>
      <c r="E68" s="286"/>
      <c r="F68" s="22" t="s">
        <v>57</v>
      </c>
      <c r="G68" s="47" t="str">
        <f>IF(予約申込書!E64="","",予約申込書!E64)</f>
        <v/>
      </c>
      <c r="H68" s="41" t="str">
        <f>受診資格一括確認!K9&amp;"歳"</f>
        <v>126歳</v>
      </c>
      <c r="I68" s="22" t="s">
        <v>42</v>
      </c>
      <c r="J68" s="285" t="str">
        <f>予約申込書!I63&amp;予約申込書!I64&amp;予約申込書!K62&amp;予約申込書!K63&amp;予約申込書!K64</f>
        <v/>
      </c>
      <c r="K68" s="312"/>
      <c r="L68" s="286"/>
      <c r="M68" s="310" t="s">
        <v>14</v>
      </c>
      <c r="N68" s="311"/>
      <c r="O68" s="23" t="str">
        <f>IF(予約申込書!G63="","",予約申込書!G63)</f>
        <v/>
      </c>
    </row>
    <row r="69" spans="2:15" s="3" customFormat="1" ht="28.5" customHeight="1">
      <c r="B69" s="301"/>
      <c r="C69" s="24" t="s">
        <v>43</v>
      </c>
      <c r="D69" s="285"/>
      <c r="E69" s="286"/>
      <c r="F69" s="87" t="s">
        <v>44</v>
      </c>
      <c r="G69" s="285" t="str">
        <f>IF(予約申込書!K65="","",予約申込書!K65)</f>
        <v/>
      </c>
      <c r="H69" s="286"/>
      <c r="I69" s="25" t="s">
        <v>9</v>
      </c>
      <c r="J69" s="285" t="str">
        <f>IF(予約申込書!M65="","",予約申込書!M65)</f>
        <v/>
      </c>
      <c r="K69" s="312"/>
      <c r="L69" s="286"/>
      <c r="M69" s="290" t="s">
        <v>45</v>
      </c>
      <c r="N69" s="291"/>
      <c r="O69" s="23" t="str">
        <f>IF(予約申込書!G64="","",予約申込書!G64)</f>
        <v/>
      </c>
    </row>
    <row r="70" spans="2:15" s="3" customFormat="1" ht="28.5" customHeight="1" thickBot="1">
      <c r="B70" s="302"/>
      <c r="C70" s="27" t="s">
        <v>46</v>
      </c>
      <c r="D70" s="313" t="str">
        <f>予約申込書!D65&amp;予約申込書!E65</f>
        <v/>
      </c>
      <c r="E70" s="314"/>
      <c r="F70" s="314"/>
      <c r="G70" s="314"/>
      <c r="H70" s="314"/>
      <c r="I70" s="314"/>
      <c r="J70" s="314"/>
      <c r="K70" s="314"/>
      <c r="L70" s="45" t="str">
        <f>受診資格一括確認!U9</f>
        <v xml:space="preserve">     </v>
      </c>
      <c r="M70" s="294" t="s">
        <v>55</v>
      </c>
      <c r="N70" s="295"/>
      <c r="O70" s="28"/>
    </row>
    <row r="71" spans="2:15" ht="18.75" customHeight="1" thickTop="1"/>
    <row r="72" spans="2:15" ht="12" customHeight="1"/>
    <row r="73" spans="2:15" s="3" customFormat="1" ht="10.5" customHeight="1">
      <c r="B73" s="66"/>
      <c r="C73" s="34"/>
      <c r="D73" s="65"/>
      <c r="E73" s="65"/>
      <c r="F73" s="65"/>
      <c r="G73" s="65"/>
      <c r="H73" s="65"/>
      <c r="I73" s="34"/>
      <c r="J73" s="34"/>
      <c r="K73" s="35"/>
      <c r="L73" s="319" t="str">
        <f>IF(E25="","",E25&amp;"　様")</f>
        <v/>
      </c>
      <c r="M73" s="319"/>
      <c r="N73" s="319"/>
      <c r="O73" s="319"/>
    </row>
    <row r="74" spans="2:15" s="3" customFormat="1" ht="10.5" customHeight="1" thickBot="1">
      <c r="B74" s="66"/>
      <c r="C74" s="34"/>
      <c r="D74" s="65"/>
      <c r="E74" s="65"/>
      <c r="F74" s="65"/>
      <c r="G74" s="65"/>
      <c r="H74" s="65"/>
      <c r="I74" s="34"/>
      <c r="J74" s="34"/>
      <c r="K74" s="35"/>
      <c r="L74" s="320"/>
      <c r="M74" s="320"/>
      <c r="N74" s="320"/>
      <c r="O74" s="320"/>
    </row>
    <row r="75" spans="2:15" s="3" customFormat="1" ht="28.5" customHeight="1" thickTop="1">
      <c r="B75" s="300">
        <v>9</v>
      </c>
      <c r="C75" s="18" t="s">
        <v>6</v>
      </c>
      <c r="D75" s="303" t="str">
        <f>IF(予約申込書!C66="","",予約申込書!C66)</f>
        <v/>
      </c>
      <c r="E75" s="304"/>
      <c r="F75" s="19" t="s">
        <v>40</v>
      </c>
      <c r="G75" s="303" t="str">
        <f>IF(予約申込書!C68="","",予約申込書!C68)</f>
        <v/>
      </c>
      <c r="H75" s="304"/>
      <c r="I75" s="88" t="s">
        <v>11</v>
      </c>
      <c r="J75" s="303" t="str">
        <f>IF(予約申込書!I66="","",予約申込書!I66)</f>
        <v/>
      </c>
      <c r="K75" s="315"/>
      <c r="L75" s="304"/>
      <c r="M75" s="308" t="s">
        <v>41</v>
      </c>
      <c r="N75" s="309"/>
      <c r="O75" s="20" t="str">
        <f>IF(予約申込書!G66="","",予約申込書!G66)</f>
        <v/>
      </c>
    </row>
    <row r="76" spans="2:15" s="3" customFormat="1" ht="28.5" customHeight="1">
      <c r="B76" s="301"/>
      <c r="C76" s="21" t="s">
        <v>35</v>
      </c>
      <c r="D76" s="285" t="str">
        <f>IF(予約申込書!C67="","",予約申込書!C67)</f>
        <v/>
      </c>
      <c r="E76" s="286"/>
      <c r="F76" s="22" t="s">
        <v>57</v>
      </c>
      <c r="G76" s="47" t="str">
        <f>IF(予約申込書!E68="","",予約申込書!E68)</f>
        <v/>
      </c>
      <c r="H76" s="41" t="str">
        <f>受診資格一括確認!K10&amp;"歳"</f>
        <v>126歳</v>
      </c>
      <c r="I76" s="22" t="s">
        <v>42</v>
      </c>
      <c r="J76" s="285" t="str">
        <f>予約申込書!I67&amp;予約申込書!I68&amp;予約申込書!K66&amp;予約申込書!K67&amp;予約申込書!K68</f>
        <v/>
      </c>
      <c r="K76" s="312"/>
      <c r="L76" s="286"/>
      <c r="M76" s="310" t="s">
        <v>14</v>
      </c>
      <c r="N76" s="311"/>
      <c r="O76" s="23" t="str">
        <f>IF(予約申込書!G67="","",予約申込書!G67)</f>
        <v/>
      </c>
    </row>
    <row r="77" spans="2:15" s="3" customFormat="1" ht="28.5" customHeight="1">
      <c r="B77" s="301"/>
      <c r="C77" s="24" t="s">
        <v>43</v>
      </c>
      <c r="D77" s="285"/>
      <c r="E77" s="286"/>
      <c r="F77" s="87" t="s">
        <v>44</v>
      </c>
      <c r="G77" s="285" t="str">
        <f>IF(予約申込書!K69="","",予約申込書!K69)</f>
        <v/>
      </c>
      <c r="H77" s="286"/>
      <c r="I77" s="25" t="s">
        <v>9</v>
      </c>
      <c r="J77" s="285" t="str">
        <f>IF(予約申込書!M69="","",予約申込書!M69)</f>
        <v/>
      </c>
      <c r="K77" s="312"/>
      <c r="L77" s="286"/>
      <c r="M77" s="290" t="s">
        <v>45</v>
      </c>
      <c r="N77" s="291"/>
      <c r="O77" s="23" t="str">
        <f>IF(予約申込書!G68="","",予約申込書!G68)</f>
        <v/>
      </c>
    </row>
    <row r="78" spans="2:15" s="3" customFormat="1" ht="28.5" customHeight="1" thickBot="1">
      <c r="B78" s="302"/>
      <c r="C78" s="27" t="s">
        <v>46</v>
      </c>
      <c r="D78" s="313" t="str">
        <f>予約申込書!D69&amp;予約申込書!E69</f>
        <v/>
      </c>
      <c r="E78" s="314"/>
      <c r="F78" s="314"/>
      <c r="G78" s="314"/>
      <c r="H78" s="314"/>
      <c r="I78" s="314"/>
      <c r="J78" s="314"/>
      <c r="K78" s="314"/>
      <c r="L78" s="45" t="str">
        <f>受診資格一括確認!U10</f>
        <v xml:space="preserve">     </v>
      </c>
      <c r="M78" s="294" t="s">
        <v>55</v>
      </c>
      <c r="N78" s="295"/>
      <c r="O78" s="28"/>
    </row>
    <row r="79" spans="2:15" s="3" customFormat="1" ht="28.5" customHeight="1" thickTop="1">
      <c r="B79" s="300">
        <v>10</v>
      </c>
      <c r="C79" s="18" t="s">
        <v>6</v>
      </c>
      <c r="D79" s="303" t="str">
        <f>IF(予約申込書!C70="","",予約申込書!C70)</f>
        <v/>
      </c>
      <c r="E79" s="304"/>
      <c r="F79" s="19" t="s">
        <v>40</v>
      </c>
      <c r="G79" s="303" t="str">
        <f>IF(予約申込書!C72="","",予約申込書!C72)</f>
        <v/>
      </c>
      <c r="H79" s="304"/>
      <c r="I79" s="88" t="s">
        <v>11</v>
      </c>
      <c r="J79" s="303" t="str">
        <f>IF(予約申込書!I70="","",予約申込書!I70)</f>
        <v/>
      </c>
      <c r="K79" s="315"/>
      <c r="L79" s="304"/>
      <c r="M79" s="308" t="s">
        <v>41</v>
      </c>
      <c r="N79" s="309"/>
      <c r="O79" s="20" t="str">
        <f>IF(予約申込書!G70="","",予約申込書!G70)</f>
        <v/>
      </c>
    </row>
    <row r="80" spans="2:15" s="3" customFormat="1" ht="28.5" customHeight="1">
      <c r="B80" s="301"/>
      <c r="C80" s="21" t="s">
        <v>35</v>
      </c>
      <c r="D80" s="285" t="str">
        <f>IF(予約申込書!C71="","",予約申込書!C71)</f>
        <v/>
      </c>
      <c r="E80" s="286"/>
      <c r="F80" s="22" t="s">
        <v>57</v>
      </c>
      <c r="G80" s="47" t="str">
        <f>IF(予約申込書!E72="","",予約申込書!E72)</f>
        <v/>
      </c>
      <c r="H80" s="41" t="str">
        <f>受診資格一括確認!K11&amp;"歳"</f>
        <v>126歳</v>
      </c>
      <c r="I80" s="22" t="s">
        <v>42</v>
      </c>
      <c r="J80" s="285" t="str">
        <f>予約申込書!I71&amp;予約申込書!I72&amp;予約申込書!K70&amp;予約申込書!K71&amp;予約申込書!K72</f>
        <v/>
      </c>
      <c r="K80" s="312"/>
      <c r="L80" s="286"/>
      <c r="M80" s="310" t="s">
        <v>14</v>
      </c>
      <c r="N80" s="311"/>
      <c r="O80" s="23" t="str">
        <f>IF(予約申込書!G71="","",予約申込書!G71)</f>
        <v/>
      </c>
    </row>
    <row r="81" spans="2:30" s="3" customFormat="1" ht="28.5" customHeight="1">
      <c r="B81" s="301"/>
      <c r="C81" s="24" t="s">
        <v>43</v>
      </c>
      <c r="D81" s="285"/>
      <c r="E81" s="286"/>
      <c r="F81" s="87" t="s">
        <v>44</v>
      </c>
      <c r="G81" s="285" t="str">
        <f>IF(予約申込書!K73="","",予約申込書!K73)</f>
        <v/>
      </c>
      <c r="H81" s="286"/>
      <c r="I81" s="25" t="s">
        <v>9</v>
      </c>
      <c r="J81" s="285" t="str">
        <f>IF(予約申込書!M73="","",予約申込書!M73)</f>
        <v/>
      </c>
      <c r="K81" s="312"/>
      <c r="L81" s="286"/>
      <c r="M81" s="290" t="s">
        <v>45</v>
      </c>
      <c r="N81" s="291"/>
      <c r="O81" s="23" t="str">
        <f>IF(予約申込書!G72="","",予約申込書!G72)</f>
        <v/>
      </c>
      <c r="AC81" s="26"/>
    </row>
    <row r="82" spans="2:30" s="3" customFormat="1" ht="28.5" customHeight="1" thickBot="1">
      <c r="B82" s="302"/>
      <c r="C82" s="27" t="s">
        <v>46</v>
      </c>
      <c r="D82" s="313" t="str">
        <f>予約申込書!D73&amp;予約申込書!E73</f>
        <v/>
      </c>
      <c r="E82" s="314"/>
      <c r="F82" s="314"/>
      <c r="G82" s="314"/>
      <c r="H82" s="314"/>
      <c r="I82" s="314"/>
      <c r="J82" s="314"/>
      <c r="K82" s="314"/>
      <c r="L82" s="45" t="str">
        <f>受診資格一括確認!U11</f>
        <v xml:space="preserve">     </v>
      </c>
      <c r="M82" s="294" t="s">
        <v>55</v>
      </c>
      <c r="N82" s="295"/>
      <c r="O82" s="28"/>
      <c r="AC82" s="26"/>
    </row>
    <row r="83" spans="2:30" s="3" customFormat="1" ht="28.5" customHeight="1" thickTop="1">
      <c r="B83" s="300">
        <v>11</v>
      </c>
      <c r="C83" s="18" t="s">
        <v>6</v>
      </c>
      <c r="D83" s="303" t="str">
        <f>IF(予約申込書!C74="","",予約申込書!C74)</f>
        <v/>
      </c>
      <c r="E83" s="304"/>
      <c r="F83" s="19" t="s">
        <v>40</v>
      </c>
      <c r="G83" s="303" t="str">
        <f>IF(予約申込書!C76="","",予約申込書!C76)</f>
        <v/>
      </c>
      <c r="H83" s="304"/>
      <c r="I83" s="88" t="s">
        <v>11</v>
      </c>
      <c r="J83" s="303" t="str">
        <f>IF(予約申込書!I74="","",予約申込書!I74)</f>
        <v/>
      </c>
      <c r="K83" s="315"/>
      <c r="L83" s="304"/>
      <c r="M83" s="308" t="s">
        <v>41</v>
      </c>
      <c r="N83" s="309"/>
      <c r="O83" s="20" t="str">
        <f>IF(予約申込書!G74="","",予約申込書!G74)</f>
        <v/>
      </c>
      <c r="AC83" s="26"/>
    </row>
    <row r="84" spans="2:30" s="3" customFormat="1" ht="28.5" customHeight="1">
      <c r="B84" s="301"/>
      <c r="C84" s="21" t="s">
        <v>35</v>
      </c>
      <c r="D84" s="285" t="str">
        <f>IF(予約申込書!C75="","",予約申込書!C75)</f>
        <v/>
      </c>
      <c r="E84" s="286"/>
      <c r="F84" s="22" t="s">
        <v>57</v>
      </c>
      <c r="G84" s="47" t="str">
        <f>IF(予約申込書!E76="","",予約申込書!E76)</f>
        <v/>
      </c>
      <c r="H84" s="41" t="str">
        <f>受診資格一括確認!K12&amp;"歳"</f>
        <v>126歳</v>
      </c>
      <c r="I84" s="22" t="s">
        <v>42</v>
      </c>
      <c r="J84" s="285" t="str">
        <f>予約申込書!I75&amp;予約申込書!I76&amp;予約申込書!K74&amp;予約申込書!K75&amp;予約申込書!K76</f>
        <v/>
      </c>
      <c r="K84" s="312"/>
      <c r="L84" s="286"/>
      <c r="M84" s="310" t="s">
        <v>14</v>
      </c>
      <c r="N84" s="311"/>
      <c r="O84" s="23" t="str">
        <f>IF(予約申込書!G75="","",予約申込書!G75)</f>
        <v/>
      </c>
      <c r="AC84" s="26"/>
    </row>
    <row r="85" spans="2:30" s="3" customFormat="1" ht="28.5" customHeight="1">
      <c r="B85" s="301"/>
      <c r="C85" s="24" t="s">
        <v>43</v>
      </c>
      <c r="D85" s="285"/>
      <c r="E85" s="286"/>
      <c r="F85" s="87" t="s">
        <v>44</v>
      </c>
      <c r="G85" s="285" t="str">
        <f>IF(予約申込書!K77="","",予約申込書!K77)</f>
        <v/>
      </c>
      <c r="H85" s="286"/>
      <c r="I85" s="25" t="s">
        <v>9</v>
      </c>
      <c r="J85" s="285" t="str">
        <f>IF(予約申込書!M77="","",予約申込書!M77)</f>
        <v/>
      </c>
      <c r="K85" s="312"/>
      <c r="L85" s="286"/>
      <c r="M85" s="290" t="s">
        <v>45</v>
      </c>
      <c r="N85" s="291"/>
      <c r="O85" s="23" t="str">
        <f>IF(予約申込書!G76="","",予約申込書!G76)</f>
        <v/>
      </c>
      <c r="AC85" s="26"/>
    </row>
    <row r="86" spans="2:30" s="3" customFormat="1" ht="28.5" customHeight="1" thickBot="1">
      <c r="B86" s="302"/>
      <c r="C86" s="27" t="s">
        <v>46</v>
      </c>
      <c r="D86" s="313" t="str">
        <f>予約申込書!D77&amp;予約申込書!E77</f>
        <v/>
      </c>
      <c r="E86" s="314"/>
      <c r="F86" s="314"/>
      <c r="G86" s="314"/>
      <c r="H86" s="314"/>
      <c r="I86" s="314"/>
      <c r="J86" s="314"/>
      <c r="K86" s="314"/>
      <c r="L86" s="45" t="str">
        <f>受診資格一括確認!U12</f>
        <v xml:space="preserve">     </v>
      </c>
      <c r="M86" s="294" t="s">
        <v>55</v>
      </c>
      <c r="N86" s="295"/>
      <c r="O86" s="28"/>
      <c r="AC86" s="26"/>
    </row>
    <row r="87" spans="2:30" s="3" customFormat="1" ht="28.5" customHeight="1" thickTop="1">
      <c r="B87" s="300">
        <v>12</v>
      </c>
      <c r="C87" s="18" t="s">
        <v>6</v>
      </c>
      <c r="D87" s="303" t="str">
        <f>IF(予約申込書!C78="","",予約申込書!C78)</f>
        <v/>
      </c>
      <c r="E87" s="304"/>
      <c r="F87" s="19" t="s">
        <v>40</v>
      </c>
      <c r="G87" s="303" t="str">
        <f>IF(予約申込書!C80="","",予約申込書!C80)</f>
        <v/>
      </c>
      <c r="H87" s="304"/>
      <c r="I87" s="88" t="s">
        <v>11</v>
      </c>
      <c r="J87" s="303" t="str">
        <f>IF(予約申込書!I78="","",予約申込書!I78)</f>
        <v/>
      </c>
      <c r="K87" s="315"/>
      <c r="L87" s="304"/>
      <c r="M87" s="308" t="s">
        <v>41</v>
      </c>
      <c r="N87" s="309"/>
      <c r="O87" s="20" t="str">
        <f>IF(予約申込書!G78="","",予約申込書!G78)</f>
        <v/>
      </c>
      <c r="AC87" s="26"/>
    </row>
    <row r="88" spans="2:30" s="3" customFormat="1" ht="28.5" customHeight="1">
      <c r="B88" s="301"/>
      <c r="C88" s="21" t="s">
        <v>35</v>
      </c>
      <c r="D88" s="285" t="str">
        <f>IF(予約申込書!C79="","",予約申込書!C79)</f>
        <v/>
      </c>
      <c r="E88" s="286"/>
      <c r="F88" s="22" t="s">
        <v>57</v>
      </c>
      <c r="G88" s="47" t="str">
        <f>IF(予約申込書!E80="","",予約申込書!E80)</f>
        <v/>
      </c>
      <c r="H88" s="41" t="str">
        <f>受診資格一括確認!K13&amp;"歳"</f>
        <v>126歳</v>
      </c>
      <c r="I88" s="22" t="s">
        <v>42</v>
      </c>
      <c r="J88" s="285" t="str">
        <f>予約申込書!I79&amp;予約申込書!I80&amp;予約申込書!K78&amp;予約申込書!K79&amp;予約申込書!K80</f>
        <v/>
      </c>
      <c r="K88" s="312"/>
      <c r="L88" s="286"/>
      <c r="M88" s="310" t="s">
        <v>14</v>
      </c>
      <c r="N88" s="311"/>
      <c r="O88" s="23" t="str">
        <f>IF(予約申込書!G79="","",予約申込書!G79)</f>
        <v/>
      </c>
      <c r="AC88" s="26"/>
    </row>
    <row r="89" spans="2:30" s="3" customFormat="1" ht="28.5" customHeight="1">
      <c r="B89" s="301"/>
      <c r="C89" s="24" t="s">
        <v>43</v>
      </c>
      <c r="D89" s="285"/>
      <c r="E89" s="286"/>
      <c r="F89" s="87" t="s">
        <v>44</v>
      </c>
      <c r="G89" s="285" t="str">
        <f>IF(予約申込書!K81="","",予約申込書!K81)</f>
        <v/>
      </c>
      <c r="H89" s="286"/>
      <c r="I89" s="25" t="s">
        <v>9</v>
      </c>
      <c r="J89" s="285" t="str">
        <f>IF(予約申込書!M81="","",予約申込書!M81)</f>
        <v/>
      </c>
      <c r="K89" s="312"/>
      <c r="L89" s="286"/>
      <c r="M89" s="290" t="s">
        <v>45</v>
      </c>
      <c r="N89" s="291"/>
      <c r="O89" s="23" t="str">
        <f>IF(予約申込書!G80="","",予約申込書!G80)</f>
        <v/>
      </c>
      <c r="AC89" s="26"/>
    </row>
    <row r="90" spans="2:30" s="3" customFormat="1" ht="28.5" customHeight="1" thickBot="1">
      <c r="B90" s="302"/>
      <c r="C90" s="27" t="s">
        <v>46</v>
      </c>
      <c r="D90" s="313" t="str">
        <f>予約申込書!D81&amp;予約申込書!E81</f>
        <v/>
      </c>
      <c r="E90" s="314"/>
      <c r="F90" s="314"/>
      <c r="G90" s="314"/>
      <c r="H90" s="314"/>
      <c r="I90" s="314"/>
      <c r="J90" s="314"/>
      <c r="K90" s="314"/>
      <c r="L90" s="45" t="str">
        <f>受診資格一括確認!U13</f>
        <v xml:space="preserve">     </v>
      </c>
      <c r="M90" s="294" t="s">
        <v>55</v>
      </c>
      <c r="N90" s="295"/>
      <c r="O90" s="28"/>
      <c r="AC90" s="26"/>
    </row>
    <row r="91" spans="2:30" s="3" customFormat="1" ht="28.5" customHeight="1" thickTop="1">
      <c r="B91" s="300">
        <v>13</v>
      </c>
      <c r="C91" s="18" t="s">
        <v>6</v>
      </c>
      <c r="D91" s="303" t="str">
        <f>IF(予約申込書!C82="","",予約申込書!C82)</f>
        <v/>
      </c>
      <c r="E91" s="304"/>
      <c r="F91" s="19" t="s">
        <v>40</v>
      </c>
      <c r="G91" s="303" t="str">
        <f>IF(予約申込書!C84="","",予約申込書!C84)</f>
        <v/>
      </c>
      <c r="H91" s="304"/>
      <c r="I91" s="88" t="s">
        <v>11</v>
      </c>
      <c r="J91" s="303" t="str">
        <f>IF(予約申込書!I82="","",予約申込書!I82)</f>
        <v/>
      </c>
      <c r="K91" s="315"/>
      <c r="L91" s="304"/>
      <c r="M91" s="308" t="s">
        <v>41</v>
      </c>
      <c r="N91" s="309"/>
      <c r="O91" s="20" t="str">
        <f>IF(予約申込書!G82="","",予約申込書!G82)</f>
        <v/>
      </c>
      <c r="AC91" s="26"/>
    </row>
    <row r="92" spans="2:30" s="3" customFormat="1" ht="28.5" customHeight="1">
      <c r="B92" s="301"/>
      <c r="C92" s="21" t="s">
        <v>35</v>
      </c>
      <c r="D92" s="285" t="str">
        <f>IF(予約申込書!C83="","",予約申込書!C83)</f>
        <v/>
      </c>
      <c r="E92" s="286"/>
      <c r="F92" s="22" t="s">
        <v>57</v>
      </c>
      <c r="G92" s="47" t="str">
        <f>IF(予約申込書!E84="","",予約申込書!E84)</f>
        <v/>
      </c>
      <c r="H92" s="41" t="str">
        <f>受診資格一括確認!K14&amp;"歳"</f>
        <v>126歳</v>
      </c>
      <c r="I92" s="22" t="s">
        <v>42</v>
      </c>
      <c r="J92" s="285" t="str">
        <f>予約申込書!I83&amp;予約申込書!I84&amp;予約申込書!K82&amp;予約申込書!K83&amp;予約申込書!K84</f>
        <v/>
      </c>
      <c r="K92" s="312"/>
      <c r="L92" s="286"/>
      <c r="M92" s="310" t="s">
        <v>14</v>
      </c>
      <c r="N92" s="311"/>
      <c r="O92" s="23" t="str">
        <f>IF(予約申込書!G83="","",予約申込書!G83)</f>
        <v/>
      </c>
      <c r="AC92" s="26"/>
    </row>
    <row r="93" spans="2:30" s="3" customFormat="1" ht="28.5" customHeight="1">
      <c r="B93" s="301"/>
      <c r="C93" s="24" t="s">
        <v>43</v>
      </c>
      <c r="D93" s="285"/>
      <c r="E93" s="286"/>
      <c r="F93" s="87" t="s">
        <v>44</v>
      </c>
      <c r="G93" s="285" t="str">
        <f>IF(予約申込書!K85="","",予約申込書!K85)</f>
        <v/>
      </c>
      <c r="H93" s="286"/>
      <c r="I93" s="25" t="s">
        <v>9</v>
      </c>
      <c r="J93" s="285" t="str">
        <f>IF(予約申込書!M85="","",予約申込書!M85)</f>
        <v/>
      </c>
      <c r="K93" s="312"/>
      <c r="L93" s="286"/>
      <c r="M93" s="290" t="s">
        <v>45</v>
      </c>
      <c r="N93" s="291"/>
      <c r="O93" s="23" t="str">
        <f>IF(予約申込書!G84="","",予約申込書!G84)</f>
        <v/>
      </c>
      <c r="AC93" s="26"/>
    </row>
    <row r="94" spans="2:30" s="3" customFormat="1" ht="28.5" customHeight="1" thickBot="1">
      <c r="B94" s="302"/>
      <c r="C94" s="27" t="s">
        <v>46</v>
      </c>
      <c r="D94" s="313" t="str">
        <f>予約申込書!D85&amp;予約申込書!E85</f>
        <v/>
      </c>
      <c r="E94" s="314"/>
      <c r="F94" s="314"/>
      <c r="G94" s="314"/>
      <c r="H94" s="314"/>
      <c r="I94" s="314"/>
      <c r="J94" s="314"/>
      <c r="K94" s="314"/>
      <c r="L94" s="45" t="str">
        <f>受診資格一括確認!U14</f>
        <v xml:space="preserve">     </v>
      </c>
      <c r="M94" s="294" t="s">
        <v>55</v>
      </c>
      <c r="N94" s="295"/>
      <c r="O94" s="28"/>
      <c r="AC94" s="26"/>
    </row>
    <row r="95" spans="2:30" ht="12" customHeight="1" thickTop="1">
      <c r="R95" s="3"/>
      <c r="S95" s="3"/>
      <c r="T95" s="3"/>
      <c r="U95" s="3"/>
      <c r="V95" s="3"/>
      <c r="W95" s="3"/>
      <c r="X95" s="3"/>
      <c r="Y95" s="3"/>
      <c r="Z95" s="3"/>
      <c r="AA95" s="3"/>
      <c r="AB95" s="3"/>
      <c r="AC95" s="26"/>
      <c r="AD95" s="3"/>
    </row>
    <row r="96" spans="2:30" ht="12" customHeight="1">
      <c r="R96" s="3"/>
      <c r="S96" s="3"/>
      <c r="T96" s="3"/>
      <c r="U96" s="3"/>
      <c r="V96" s="3"/>
      <c r="W96" s="3"/>
      <c r="X96" s="3"/>
      <c r="Y96" s="3"/>
      <c r="Z96" s="3"/>
      <c r="AA96" s="3"/>
      <c r="AB96" s="3"/>
      <c r="AC96" s="26"/>
      <c r="AD96" s="3"/>
    </row>
    <row r="97" spans="2:30" ht="12" customHeight="1">
      <c r="L97" s="319" t="str">
        <f>IF(E25="","",E25&amp;"　様")</f>
        <v/>
      </c>
      <c r="M97" s="319"/>
      <c r="N97" s="319"/>
      <c r="O97" s="319"/>
      <c r="R97" s="3"/>
      <c r="S97" s="3"/>
      <c r="T97" s="3"/>
      <c r="U97" s="3"/>
      <c r="V97" s="3"/>
      <c r="W97" s="3"/>
      <c r="X97" s="3"/>
      <c r="Y97" s="3"/>
      <c r="Z97" s="3"/>
      <c r="AA97" s="3"/>
      <c r="AB97" s="3"/>
      <c r="AC97" s="26"/>
      <c r="AD97" s="3"/>
    </row>
    <row r="98" spans="2:30" ht="12" customHeight="1" thickBot="1">
      <c r="L98" s="320"/>
      <c r="M98" s="320"/>
      <c r="N98" s="320"/>
      <c r="O98" s="320"/>
      <c r="R98" s="3"/>
      <c r="S98" s="3"/>
      <c r="T98" s="3"/>
      <c r="U98" s="3"/>
      <c r="V98" s="3"/>
      <c r="W98" s="3"/>
      <c r="X98" s="3"/>
      <c r="Y98" s="3"/>
      <c r="Z98" s="3"/>
      <c r="AA98" s="3"/>
      <c r="AB98" s="3"/>
      <c r="AC98" s="26"/>
      <c r="AD98" s="3"/>
    </row>
    <row r="99" spans="2:30" s="3" customFormat="1" ht="28.5" customHeight="1" thickTop="1">
      <c r="B99" s="300">
        <v>14</v>
      </c>
      <c r="C99" s="18" t="s">
        <v>6</v>
      </c>
      <c r="D99" s="303" t="str">
        <f>IF(予約申込書!C86="","",予約申込書!C86)</f>
        <v/>
      </c>
      <c r="E99" s="304"/>
      <c r="F99" s="19" t="s">
        <v>40</v>
      </c>
      <c r="G99" s="303" t="str">
        <f>IF(予約申込書!C88="","",予約申込書!C88)</f>
        <v/>
      </c>
      <c r="H99" s="304"/>
      <c r="I99" s="88" t="s">
        <v>11</v>
      </c>
      <c r="J99" s="303" t="str">
        <f>IF(予約申込書!I86="","",予約申込書!I86)</f>
        <v/>
      </c>
      <c r="K99" s="315"/>
      <c r="L99" s="304"/>
      <c r="M99" s="308" t="s">
        <v>41</v>
      </c>
      <c r="N99" s="309"/>
      <c r="O99" s="20" t="str">
        <f>IF(予約申込書!G86="","",予約申込書!G86)</f>
        <v/>
      </c>
      <c r="AC99" s="26"/>
    </row>
    <row r="100" spans="2:30" s="3" customFormat="1" ht="28.5" customHeight="1">
      <c r="B100" s="301"/>
      <c r="C100" s="21" t="s">
        <v>35</v>
      </c>
      <c r="D100" s="285" t="str">
        <f>IF(予約申込書!C87="","",予約申込書!C87)</f>
        <v/>
      </c>
      <c r="E100" s="286"/>
      <c r="F100" s="22" t="s">
        <v>57</v>
      </c>
      <c r="G100" s="47" t="str">
        <f>IF(予約申込書!E88="","",予約申込書!E88)</f>
        <v/>
      </c>
      <c r="H100" s="41" t="str">
        <f>受診資格一括確認!K15&amp;"歳"</f>
        <v>126歳</v>
      </c>
      <c r="I100" s="22" t="s">
        <v>42</v>
      </c>
      <c r="J100" s="285" t="str">
        <f>予約申込書!I87&amp;予約申込書!I88&amp;予約申込書!K86&amp;予約申込書!K87&amp;予約申込書!K88</f>
        <v/>
      </c>
      <c r="K100" s="312"/>
      <c r="L100" s="286"/>
      <c r="M100" s="310" t="s">
        <v>14</v>
      </c>
      <c r="N100" s="311"/>
      <c r="O100" s="23" t="str">
        <f>IF(予約申込書!G87="","",予約申込書!G87)</f>
        <v/>
      </c>
      <c r="AC100" s="26"/>
    </row>
    <row r="101" spans="2:30" s="3" customFormat="1" ht="28.5" customHeight="1">
      <c r="B101" s="301"/>
      <c r="C101" s="24" t="s">
        <v>43</v>
      </c>
      <c r="D101" s="285"/>
      <c r="E101" s="286"/>
      <c r="F101" s="87" t="s">
        <v>44</v>
      </c>
      <c r="G101" s="285" t="str">
        <f>IF(予約申込書!K89="","",予約申込書!K89)</f>
        <v/>
      </c>
      <c r="H101" s="286"/>
      <c r="I101" s="25" t="s">
        <v>9</v>
      </c>
      <c r="J101" s="285" t="str">
        <f>IF(予約申込書!M89="","",予約申込書!M89)</f>
        <v/>
      </c>
      <c r="K101" s="312"/>
      <c r="L101" s="286"/>
      <c r="M101" s="290" t="s">
        <v>45</v>
      </c>
      <c r="N101" s="291"/>
      <c r="O101" s="23" t="str">
        <f>IF(予約申込書!G88="","",予約申込書!G88)</f>
        <v/>
      </c>
      <c r="AC101" s="26"/>
    </row>
    <row r="102" spans="2:30" s="3" customFormat="1" ht="28.5" customHeight="1" thickBot="1">
      <c r="B102" s="302"/>
      <c r="C102" s="27" t="s">
        <v>46</v>
      </c>
      <c r="D102" s="313" t="str">
        <f>予約申込書!D89&amp;予約申込書!E89</f>
        <v/>
      </c>
      <c r="E102" s="314"/>
      <c r="F102" s="314"/>
      <c r="G102" s="314"/>
      <c r="H102" s="314"/>
      <c r="I102" s="314"/>
      <c r="J102" s="314"/>
      <c r="K102" s="314"/>
      <c r="L102" s="45" t="str">
        <f>受診資格一括確認!U15</f>
        <v xml:space="preserve">     </v>
      </c>
      <c r="M102" s="294" t="s">
        <v>55</v>
      </c>
      <c r="N102" s="295"/>
      <c r="O102" s="28"/>
      <c r="AC102" s="26"/>
    </row>
    <row r="103" spans="2:30" s="3" customFormat="1" ht="28.5" customHeight="1" thickTop="1">
      <c r="B103" s="300">
        <v>15</v>
      </c>
      <c r="C103" s="18" t="s">
        <v>6</v>
      </c>
      <c r="D103" s="303" t="str">
        <f>IF(予約申込書!C90="","",予約申込書!C90)</f>
        <v/>
      </c>
      <c r="E103" s="304"/>
      <c r="F103" s="19" t="s">
        <v>40</v>
      </c>
      <c r="G103" s="303" t="str">
        <f>IF(予約申込書!C92="","",予約申込書!C92)</f>
        <v/>
      </c>
      <c r="H103" s="304"/>
      <c r="I103" s="88" t="s">
        <v>11</v>
      </c>
      <c r="J103" s="303" t="str">
        <f>IF(予約申込書!I90="","",予約申込書!I90)</f>
        <v/>
      </c>
      <c r="K103" s="315"/>
      <c r="L103" s="304"/>
      <c r="M103" s="308" t="s">
        <v>41</v>
      </c>
      <c r="N103" s="309"/>
      <c r="O103" s="20" t="str">
        <f>IF(予約申込書!G90="","",予約申込書!G90)</f>
        <v/>
      </c>
      <c r="AC103" s="26"/>
    </row>
    <row r="104" spans="2:30" s="3" customFormat="1" ht="28.5" customHeight="1">
      <c r="B104" s="301"/>
      <c r="C104" s="21" t="s">
        <v>35</v>
      </c>
      <c r="D104" s="285" t="str">
        <f>IF(予約申込書!C91="","",予約申込書!C91)</f>
        <v/>
      </c>
      <c r="E104" s="286"/>
      <c r="F104" s="22" t="s">
        <v>57</v>
      </c>
      <c r="G104" s="47" t="str">
        <f>IF(予約申込書!E92="","",予約申込書!E92)</f>
        <v/>
      </c>
      <c r="H104" s="41" t="str">
        <f>受診資格一括確認!K16&amp;"歳"</f>
        <v>126歳</v>
      </c>
      <c r="I104" s="22" t="s">
        <v>42</v>
      </c>
      <c r="J104" s="285" t="str">
        <f>予約申込書!I91&amp;予約申込書!I92&amp;予約申込書!K90&amp;予約申込書!K91&amp;予約申込書!K92</f>
        <v/>
      </c>
      <c r="K104" s="312"/>
      <c r="L104" s="286"/>
      <c r="M104" s="310" t="s">
        <v>14</v>
      </c>
      <c r="N104" s="311"/>
      <c r="O104" s="23" t="str">
        <f>IF(予約申込書!G91="","",予約申込書!G91)</f>
        <v/>
      </c>
      <c r="AC104" s="26"/>
    </row>
    <row r="105" spans="2:30" s="3" customFormat="1" ht="28.5" customHeight="1">
      <c r="B105" s="301"/>
      <c r="C105" s="24" t="s">
        <v>43</v>
      </c>
      <c r="D105" s="285"/>
      <c r="E105" s="286"/>
      <c r="F105" s="87" t="s">
        <v>44</v>
      </c>
      <c r="G105" s="285" t="str">
        <f>IF(予約申込書!K93="","",予約申込書!K93)</f>
        <v/>
      </c>
      <c r="H105" s="286"/>
      <c r="I105" s="25" t="s">
        <v>9</v>
      </c>
      <c r="J105" s="285" t="str">
        <f>IF(予約申込書!M93="","",予約申込書!M93)</f>
        <v/>
      </c>
      <c r="K105" s="312"/>
      <c r="L105" s="286"/>
      <c r="M105" s="290" t="s">
        <v>45</v>
      </c>
      <c r="N105" s="291"/>
      <c r="O105" s="23" t="str">
        <f>IF(予約申込書!G92="","",予約申込書!G92)</f>
        <v/>
      </c>
      <c r="AC105" s="26"/>
    </row>
    <row r="106" spans="2:30" s="3" customFormat="1" ht="28.5" customHeight="1" thickBot="1">
      <c r="B106" s="302"/>
      <c r="C106" s="27" t="s">
        <v>46</v>
      </c>
      <c r="D106" s="313" t="str">
        <f>予約申込書!D93&amp;予約申込書!E93</f>
        <v/>
      </c>
      <c r="E106" s="314"/>
      <c r="F106" s="314"/>
      <c r="G106" s="314"/>
      <c r="H106" s="314"/>
      <c r="I106" s="314"/>
      <c r="J106" s="314"/>
      <c r="K106" s="314"/>
      <c r="L106" s="45" t="str">
        <f>受診資格一括確認!U16</f>
        <v xml:space="preserve">     </v>
      </c>
      <c r="M106" s="294" t="s">
        <v>55</v>
      </c>
      <c r="N106" s="295"/>
      <c r="O106" s="28"/>
      <c r="AC106" s="26"/>
    </row>
    <row r="107" spans="2:30" s="3" customFormat="1" ht="28.5" customHeight="1" thickTop="1">
      <c r="B107" s="300">
        <v>16</v>
      </c>
      <c r="C107" s="18" t="s">
        <v>6</v>
      </c>
      <c r="D107" s="303" t="str">
        <f>IF(予約申込書!C94="","",予約申込書!C94)</f>
        <v/>
      </c>
      <c r="E107" s="304"/>
      <c r="F107" s="19" t="s">
        <v>40</v>
      </c>
      <c r="G107" s="303" t="str">
        <f>IF(予約申込書!C96="","",予約申込書!C96)</f>
        <v/>
      </c>
      <c r="H107" s="304"/>
      <c r="I107" s="88" t="s">
        <v>11</v>
      </c>
      <c r="J107" s="303" t="str">
        <f>IF(予約申込書!I94="","",予約申込書!I94)</f>
        <v/>
      </c>
      <c r="K107" s="315"/>
      <c r="L107" s="304"/>
      <c r="M107" s="308" t="s">
        <v>41</v>
      </c>
      <c r="N107" s="309"/>
      <c r="O107" s="20" t="str">
        <f>IF(予約申込書!G94="","",予約申込書!G94)</f>
        <v/>
      </c>
      <c r="AC107" s="26"/>
    </row>
    <row r="108" spans="2:30" s="3" customFormat="1" ht="28.5" customHeight="1">
      <c r="B108" s="301"/>
      <c r="C108" s="21" t="s">
        <v>35</v>
      </c>
      <c r="D108" s="285" t="str">
        <f>IF(予約申込書!C95="","",予約申込書!C95)</f>
        <v/>
      </c>
      <c r="E108" s="286"/>
      <c r="F108" s="22" t="s">
        <v>57</v>
      </c>
      <c r="G108" s="47" t="str">
        <f>IF(予約申込書!E96="","",予約申込書!E96)</f>
        <v/>
      </c>
      <c r="H108" s="41" t="str">
        <f>受診資格一括確認!K17&amp;"歳"</f>
        <v>126歳</v>
      </c>
      <c r="I108" s="22" t="s">
        <v>42</v>
      </c>
      <c r="J108" s="285" t="str">
        <f>予約申込書!I95&amp;予約申込書!I96&amp;予約申込書!K94&amp;予約申込書!K95&amp;予約申込書!K96</f>
        <v/>
      </c>
      <c r="K108" s="312"/>
      <c r="L108" s="286"/>
      <c r="M108" s="310" t="s">
        <v>14</v>
      </c>
      <c r="N108" s="311"/>
      <c r="O108" s="23" t="str">
        <f>IF(予約申込書!G95="","",予約申込書!G95)</f>
        <v/>
      </c>
      <c r="AC108" s="26"/>
    </row>
    <row r="109" spans="2:30" s="3" customFormat="1" ht="28.5" customHeight="1">
      <c r="B109" s="301"/>
      <c r="C109" s="24" t="s">
        <v>43</v>
      </c>
      <c r="D109" s="285"/>
      <c r="E109" s="286"/>
      <c r="F109" s="87" t="s">
        <v>44</v>
      </c>
      <c r="G109" s="285" t="str">
        <f>IF(予約申込書!K97="","",予約申込書!K97)</f>
        <v/>
      </c>
      <c r="H109" s="286"/>
      <c r="I109" s="25" t="s">
        <v>9</v>
      </c>
      <c r="J109" s="285" t="str">
        <f>IF(予約申込書!M97="","",予約申込書!M97)</f>
        <v/>
      </c>
      <c r="K109" s="312"/>
      <c r="L109" s="286"/>
      <c r="M109" s="290" t="s">
        <v>45</v>
      </c>
      <c r="N109" s="291"/>
      <c r="O109" s="23" t="str">
        <f>IF(予約申込書!G96="","",予約申込書!G96)</f>
        <v/>
      </c>
      <c r="AC109" s="26"/>
    </row>
    <row r="110" spans="2:30" s="3" customFormat="1" ht="28.5" customHeight="1" thickBot="1">
      <c r="B110" s="302"/>
      <c r="C110" s="27" t="s">
        <v>46</v>
      </c>
      <c r="D110" s="313" t="str">
        <f>予約申込書!D97&amp;予約申込書!E97</f>
        <v/>
      </c>
      <c r="E110" s="314"/>
      <c r="F110" s="314"/>
      <c r="G110" s="314"/>
      <c r="H110" s="314"/>
      <c r="I110" s="314"/>
      <c r="J110" s="314"/>
      <c r="K110" s="314"/>
      <c r="L110" s="45" t="str">
        <f>受診資格一括確認!U17</f>
        <v xml:space="preserve">     </v>
      </c>
      <c r="M110" s="294" t="s">
        <v>55</v>
      </c>
      <c r="N110" s="295"/>
      <c r="O110" s="28"/>
      <c r="AC110" s="26"/>
    </row>
    <row r="111" spans="2:30" s="3" customFormat="1" ht="28.5" customHeight="1" thickTop="1">
      <c r="B111" s="300">
        <v>17</v>
      </c>
      <c r="C111" s="18" t="s">
        <v>6</v>
      </c>
      <c r="D111" s="303" t="str">
        <f>IF(予約申込書!C98="","",予約申込書!C98)</f>
        <v/>
      </c>
      <c r="E111" s="304"/>
      <c r="F111" s="19" t="s">
        <v>40</v>
      </c>
      <c r="G111" s="303" t="str">
        <f>IF(予約申込書!C100="","",予約申込書!C100)</f>
        <v/>
      </c>
      <c r="H111" s="304"/>
      <c r="I111" s="88" t="s">
        <v>11</v>
      </c>
      <c r="J111" s="303" t="str">
        <f>IF(予約申込書!I98="","",予約申込書!I98)</f>
        <v/>
      </c>
      <c r="K111" s="315"/>
      <c r="L111" s="304"/>
      <c r="M111" s="308" t="s">
        <v>41</v>
      </c>
      <c r="N111" s="309"/>
      <c r="O111" s="20" t="str">
        <f>IF(予約申込書!G98="","",予約申込書!G98)</f>
        <v/>
      </c>
      <c r="AC111" s="26"/>
    </row>
    <row r="112" spans="2:30" s="3" customFormat="1" ht="28.5" customHeight="1">
      <c r="B112" s="301"/>
      <c r="C112" s="21" t="s">
        <v>35</v>
      </c>
      <c r="D112" s="285" t="str">
        <f>IF(予約申込書!C99="","",予約申込書!C99)</f>
        <v/>
      </c>
      <c r="E112" s="286"/>
      <c r="F112" s="22" t="s">
        <v>57</v>
      </c>
      <c r="G112" s="47" t="str">
        <f>IF(予約申込書!E100="","",予約申込書!E100)</f>
        <v/>
      </c>
      <c r="H112" s="41" t="str">
        <f>受診資格一括確認!K18&amp;"歳"</f>
        <v>126歳</v>
      </c>
      <c r="I112" s="22" t="s">
        <v>42</v>
      </c>
      <c r="J112" s="285" t="str">
        <f>予約申込書!I99&amp;予約申込書!I100&amp;予約申込書!K98&amp;予約申込書!K99&amp;予約申込書!K100</f>
        <v/>
      </c>
      <c r="K112" s="312"/>
      <c r="L112" s="286"/>
      <c r="M112" s="310" t="s">
        <v>14</v>
      </c>
      <c r="N112" s="311"/>
      <c r="O112" s="23" t="str">
        <f>IF(予約申込書!G99="","",予約申込書!G99)</f>
        <v/>
      </c>
      <c r="AC112" s="26"/>
    </row>
    <row r="113" spans="2:30" s="3" customFormat="1" ht="28.5" customHeight="1">
      <c r="B113" s="301"/>
      <c r="C113" s="24" t="s">
        <v>43</v>
      </c>
      <c r="D113" s="285"/>
      <c r="E113" s="286"/>
      <c r="F113" s="87" t="s">
        <v>44</v>
      </c>
      <c r="G113" s="285" t="str">
        <f>IF(予約申込書!K101="","",予約申込書!K101)</f>
        <v/>
      </c>
      <c r="H113" s="286"/>
      <c r="I113" s="25" t="s">
        <v>9</v>
      </c>
      <c r="J113" s="285" t="str">
        <f>IF(予約申込書!M101="","",予約申込書!M101)</f>
        <v/>
      </c>
      <c r="K113" s="312"/>
      <c r="L113" s="286"/>
      <c r="M113" s="290" t="s">
        <v>45</v>
      </c>
      <c r="N113" s="291"/>
      <c r="O113" s="23" t="str">
        <f>IF(予約申込書!G100="","",予約申込書!G100)</f>
        <v/>
      </c>
      <c r="AC113" s="26"/>
    </row>
    <row r="114" spans="2:30" s="3" customFormat="1" ht="28.5" customHeight="1" thickBot="1">
      <c r="B114" s="302"/>
      <c r="C114" s="27" t="s">
        <v>46</v>
      </c>
      <c r="D114" s="313" t="str">
        <f>予約申込書!D101&amp;予約申込書!E101</f>
        <v/>
      </c>
      <c r="E114" s="314"/>
      <c r="F114" s="314"/>
      <c r="G114" s="314"/>
      <c r="H114" s="314"/>
      <c r="I114" s="314"/>
      <c r="J114" s="314"/>
      <c r="K114" s="314"/>
      <c r="L114" s="45" t="str">
        <f>受診資格一括確認!U18</f>
        <v xml:space="preserve">     </v>
      </c>
      <c r="M114" s="294" t="s">
        <v>55</v>
      </c>
      <c r="N114" s="295"/>
      <c r="O114" s="28"/>
      <c r="AC114" s="26"/>
    </row>
    <row r="115" spans="2:30" s="3" customFormat="1" ht="28.5" customHeight="1" thickTop="1">
      <c r="B115" s="300">
        <v>18</v>
      </c>
      <c r="C115" s="18" t="s">
        <v>6</v>
      </c>
      <c r="D115" s="303" t="str">
        <f>IF(予約申込書!C102="","",予約申込書!C102)</f>
        <v/>
      </c>
      <c r="E115" s="304"/>
      <c r="F115" s="19" t="s">
        <v>40</v>
      </c>
      <c r="G115" s="303" t="str">
        <f>IF(予約申込書!C104="","",予約申込書!C104)</f>
        <v/>
      </c>
      <c r="H115" s="304"/>
      <c r="I115" s="88" t="s">
        <v>11</v>
      </c>
      <c r="J115" s="303" t="str">
        <f>IF(予約申込書!I102="","",予約申込書!I102)</f>
        <v/>
      </c>
      <c r="K115" s="315"/>
      <c r="L115" s="304"/>
      <c r="M115" s="308" t="s">
        <v>41</v>
      </c>
      <c r="N115" s="309"/>
      <c r="O115" s="20" t="str">
        <f>IF(予約申込書!G102="","",予約申込書!G102)</f>
        <v/>
      </c>
      <c r="AC115" s="26"/>
    </row>
    <row r="116" spans="2:30" s="3" customFormat="1" ht="28.5" customHeight="1">
      <c r="B116" s="301"/>
      <c r="C116" s="21" t="s">
        <v>35</v>
      </c>
      <c r="D116" s="285" t="str">
        <f>IF(予約申込書!C103="","",予約申込書!C103)</f>
        <v/>
      </c>
      <c r="E116" s="286"/>
      <c r="F116" s="22" t="s">
        <v>57</v>
      </c>
      <c r="G116" s="47" t="str">
        <f>IF(予約申込書!E104="","",予約申込書!E104)</f>
        <v/>
      </c>
      <c r="H116" s="41" t="str">
        <f>受診資格一括確認!K19&amp;"歳"</f>
        <v>126歳</v>
      </c>
      <c r="I116" s="22" t="s">
        <v>42</v>
      </c>
      <c r="J116" s="285" t="str">
        <f>予約申込書!I103&amp;予約申込書!I104&amp;予約申込書!K102&amp;予約申込書!K103&amp;予約申込書!K104</f>
        <v/>
      </c>
      <c r="K116" s="312"/>
      <c r="L116" s="286"/>
      <c r="M116" s="310" t="s">
        <v>14</v>
      </c>
      <c r="N116" s="311"/>
      <c r="O116" s="23" t="str">
        <f>IF(予約申込書!G103="","",予約申込書!G103)</f>
        <v/>
      </c>
      <c r="AC116" s="26"/>
    </row>
    <row r="117" spans="2:30" s="3" customFormat="1" ht="28.5" customHeight="1">
      <c r="B117" s="301"/>
      <c r="C117" s="24" t="s">
        <v>43</v>
      </c>
      <c r="D117" s="285"/>
      <c r="E117" s="286"/>
      <c r="F117" s="87" t="s">
        <v>44</v>
      </c>
      <c r="G117" s="285" t="str">
        <f>IF(予約申込書!K105="","",予約申込書!K105)</f>
        <v/>
      </c>
      <c r="H117" s="286"/>
      <c r="I117" s="25" t="s">
        <v>9</v>
      </c>
      <c r="J117" s="285" t="str">
        <f>IF(予約申込書!M105="","",予約申込書!M105)</f>
        <v/>
      </c>
      <c r="K117" s="312"/>
      <c r="L117" s="286"/>
      <c r="M117" s="290" t="s">
        <v>45</v>
      </c>
      <c r="N117" s="291"/>
      <c r="O117" s="23" t="str">
        <f>IF(予約申込書!G104="","",予約申込書!G104)</f>
        <v/>
      </c>
      <c r="AC117" s="26"/>
    </row>
    <row r="118" spans="2:30" s="3" customFormat="1" ht="28.5" customHeight="1" thickBot="1">
      <c r="B118" s="302"/>
      <c r="C118" s="27" t="s">
        <v>46</v>
      </c>
      <c r="D118" s="313" t="str">
        <f>予約申込書!D105&amp;予約申込書!E105</f>
        <v/>
      </c>
      <c r="E118" s="314"/>
      <c r="F118" s="314"/>
      <c r="G118" s="314"/>
      <c r="H118" s="314"/>
      <c r="I118" s="314"/>
      <c r="J118" s="314"/>
      <c r="K118" s="314"/>
      <c r="L118" s="45" t="str">
        <f>受診資格一括確認!U19</f>
        <v xml:space="preserve">     </v>
      </c>
      <c r="M118" s="294" t="s">
        <v>55</v>
      </c>
      <c r="N118" s="295"/>
      <c r="O118" s="28"/>
      <c r="AC118" s="26"/>
    </row>
    <row r="119" spans="2:30" ht="12" customHeight="1" thickTop="1">
      <c r="R119" s="3"/>
      <c r="S119" s="3"/>
      <c r="T119" s="3"/>
      <c r="U119" s="3"/>
      <c r="V119" s="3"/>
      <c r="W119" s="3"/>
      <c r="X119" s="3"/>
      <c r="Y119" s="3"/>
      <c r="Z119" s="3"/>
      <c r="AA119" s="3"/>
      <c r="AB119" s="3"/>
      <c r="AC119" s="26"/>
      <c r="AD119" s="3"/>
    </row>
    <row r="120" spans="2:30" ht="12" customHeight="1">
      <c r="L120" s="319" t="str">
        <f>IF(E25="","",E25&amp;"　様")</f>
        <v/>
      </c>
      <c r="M120" s="319"/>
      <c r="N120" s="319"/>
      <c r="O120" s="319"/>
      <c r="R120" s="3"/>
      <c r="S120" s="3"/>
      <c r="T120" s="3"/>
      <c r="U120" s="3"/>
      <c r="V120" s="3"/>
      <c r="W120" s="3"/>
      <c r="X120" s="3"/>
      <c r="Y120" s="3"/>
      <c r="Z120" s="3"/>
      <c r="AA120" s="3"/>
      <c r="AB120" s="3"/>
      <c r="AC120" s="26"/>
      <c r="AD120" s="3"/>
    </row>
    <row r="121" spans="2:30" ht="12" customHeight="1" thickBot="1">
      <c r="L121" s="320"/>
      <c r="M121" s="320"/>
      <c r="N121" s="320"/>
      <c r="O121" s="320"/>
      <c r="R121" s="3"/>
      <c r="S121" s="3"/>
      <c r="T121" s="3"/>
      <c r="U121" s="3"/>
      <c r="V121" s="3"/>
      <c r="W121" s="3"/>
      <c r="X121" s="3"/>
      <c r="Y121" s="3"/>
      <c r="Z121" s="3"/>
      <c r="AA121" s="3"/>
      <c r="AB121" s="3"/>
      <c r="AC121" s="26"/>
      <c r="AD121" s="3"/>
    </row>
    <row r="122" spans="2:30" s="3" customFormat="1" ht="28.5" customHeight="1" thickTop="1">
      <c r="B122" s="300">
        <v>19</v>
      </c>
      <c r="C122" s="18" t="s">
        <v>6</v>
      </c>
      <c r="D122" s="303" t="str">
        <f>IF(予約申込書!C106="","",予約申込書!C106)</f>
        <v/>
      </c>
      <c r="E122" s="304"/>
      <c r="F122" s="19" t="s">
        <v>40</v>
      </c>
      <c r="G122" s="303" t="str">
        <f>IF(予約申込書!C108="","",予約申込書!C108)</f>
        <v/>
      </c>
      <c r="H122" s="304"/>
      <c r="I122" s="88" t="s">
        <v>11</v>
      </c>
      <c r="J122" s="303" t="str">
        <f>IF(予約申込書!I106="","",予約申込書!I106)</f>
        <v/>
      </c>
      <c r="K122" s="315"/>
      <c r="L122" s="304"/>
      <c r="M122" s="308" t="s">
        <v>41</v>
      </c>
      <c r="N122" s="309"/>
      <c r="O122" s="20" t="str">
        <f>IF(予約申込書!G106="","",予約申込書!G106)</f>
        <v/>
      </c>
      <c r="AC122" s="26"/>
    </row>
    <row r="123" spans="2:30" s="3" customFormat="1" ht="28.5" customHeight="1">
      <c r="B123" s="301"/>
      <c r="C123" s="21" t="s">
        <v>35</v>
      </c>
      <c r="D123" s="285" t="str">
        <f>IF(予約申込書!C107="","",予約申込書!C107)</f>
        <v/>
      </c>
      <c r="E123" s="286"/>
      <c r="F123" s="22" t="s">
        <v>57</v>
      </c>
      <c r="G123" s="47" t="str">
        <f>IF(予約申込書!E108="","",予約申込書!E108)</f>
        <v/>
      </c>
      <c r="H123" s="41" t="str">
        <f>受診資格一括確認!K20&amp;"歳"</f>
        <v>126歳</v>
      </c>
      <c r="I123" s="22" t="s">
        <v>42</v>
      </c>
      <c r="J123" s="285" t="str">
        <f>予約申込書!I107&amp;予約申込書!I108&amp;予約申込書!K106&amp;予約申込書!K107&amp;予約申込書!K108</f>
        <v/>
      </c>
      <c r="K123" s="312"/>
      <c r="L123" s="286"/>
      <c r="M123" s="310" t="s">
        <v>14</v>
      </c>
      <c r="N123" s="311"/>
      <c r="O123" s="23" t="str">
        <f>IF(予約申込書!G107="","",予約申込書!G107)</f>
        <v/>
      </c>
      <c r="AC123" s="26"/>
    </row>
    <row r="124" spans="2:30" s="3" customFormat="1" ht="28.5" customHeight="1">
      <c r="B124" s="301"/>
      <c r="C124" s="24" t="s">
        <v>43</v>
      </c>
      <c r="D124" s="285"/>
      <c r="E124" s="286"/>
      <c r="F124" s="87" t="s">
        <v>44</v>
      </c>
      <c r="G124" s="285" t="str">
        <f>IF(予約申込書!K109="","",予約申込書!K109)</f>
        <v/>
      </c>
      <c r="H124" s="286"/>
      <c r="I124" s="25" t="s">
        <v>9</v>
      </c>
      <c r="J124" s="285" t="str">
        <f>IF(予約申込書!M109="","",予約申込書!M109)</f>
        <v/>
      </c>
      <c r="K124" s="312"/>
      <c r="L124" s="286"/>
      <c r="M124" s="290" t="s">
        <v>45</v>
      </c>
      <c r="N124" s="291"/>
      <c r="O124" s="23" t="str">
        <f>IF(予約申込書!G108="","",予約申込書!G108)</f>
        <v/>
      </c>
    </row>
    <row r="125" spans="2:30" s="3" customFormat="1" ht="28.5" customHeight="1" thickBot="1">
      <c r="B125" s="302"/>
      <c r="C125" s="27" t="s">
        <v>46</v>
      </c>
      <c r="D125" s="313" t="str">
        <f>予約申込書!D109&amp;予約申込書!E109</f>
        <v/>
      </c>
      <c r="E125" s="314"/>
      <c r="F125" s="314"/>
      <c r="G125" s="314"/>
      <c r="H125" s="314"/>
      <c r="I125" s="314"/>
      <c r="J125" s="314"/>
      <c r="K125" s="314"/>
      <c r="L125" s="45" t="str">
        <f>受診資格一括確認!U20</f>
        <v xml:space="preserve">     </v>
      </c>
      <c r="M125" s="294" t="s">
        <v>55</v>
      </c>
      <c r="N125" s="295"/>
      <c r="O125" s="28"/>
    </row>
    <row r="126" spans="2:30" s="3" customFormat="1" ht="28.5" customHeight="1" thickTop="1">
      <c r="B126" s="300">
        <v>20</v>
      </c>
      <c r="C126" s="18" t="s">
        <v>6</v>
      </c>
      <c r="D126" s="303" t="str">
        <f>IF(予約申込書!C110="","",予約申込書!C110)</f>
        <v/>
      </c>
      <c r="E126" s="304"/>
      <c r="F126" s="19" t="s">
        <v>40</v>
      </c>
      <c r="G126" s="303" t="str">
        <f>IF(予約申込書!C112="","",予約申込書!C112)</f>
        <v/>
      </c>
      <c r="H126" s="304"/>
      <c r="I126" s="88" t="s">
        <v>11</v>
      </c>
      <c r="J126" s="303" t="str">
        <f>IF(予約申込書!I110="","",予約申込書!I110)</f>
        <v/>
      </c>
      <c r="K126" s="315"/>
      <c r="L126" s="304"/>
      <c r="M126" s="308" t="s">
        <v>41</v>
      </c>
      <c r="N126" s="309"/>
      <c r="O126" s="20" t="str">
        <f>IF(予約申込書!G110="","",予約申込書!G110)</f>
        <v/>
      </c>
      <c r="AC126" s="26"/>
    </row>
    <row r="127" spans="2:30" s="3" customFormat="1" ht="28.5" customHeight="1">
      <c r="B127" s="301"/>
      <c r="C127" s="21" t="s">
        <v>35</v>
      </c>
      <c r="D127" s="285" t="str">
        <f>IF(予約申込書!C111="","",予約申込書!C111)</f>
        <v/>
      </c>
      <c r="E127" s="286"/>
      <c r="F127" s="22" t="s">
        <v>57</v>
      </c>
      <c r="G127" s="47" t="str">
        <f>IF(予約申込書!E112="","",予約申込書!E112)</f>
        <v/>
      </c>
      <c r="H127" s="41" t="str">
        <f>受診資格一括確認!K21&amp;"歳"</f>
        <v>126歳</v>
      </c>
      <c r="I127" s="22" t="s">
        <v>42</v>
      </c>
      <c r="J127" s="285" t="str">
        <f>予約申込書!I111&amp;予約申込書!I112&amp;予約申込書!K110&amp;予約申込書!K111&amp;予約申込書!K112</f>
        <v/>
      </c>
      <c r="K127" s="312"/>
      <c r="L127" s="286"/>
      <c r="M127" s="310" t="s">
        <v>14</v>
      </c>
      <c r="N127" s="311"/>
      <c r="O127" s="23" t="str">
        <f>IF(予約申込書!G111="","",予約申込書!G111)</f>
        <v/>
      </c>
      <c r="AC127" s="26"/>
    </row>
    <row r="128" spans="2:30" s="3" customFormat="1" ht="28.5" customHeight="1">
      <c r="B128" s="301"/>
      <c r="C128" s="24" t="s">
        <v>43</v>
      </c>
      <c r="D128" s="285"/>
      <c r="E128" s="286"/>
      <c r="F128" s="87" t="s">
        <v>44</v>
      </c>
      <c r="G128" s="285" t="str">
        <f>IF(予約申込書!K113="","",予約申込書!K113)</f>
        <v/>
      </c>
      <c r="H128" s="286"/>
      <c r="I128" s="25" t="s">
        <v>9</v>
      </c>
      <c r="J128" s="285" t="str">
        <f>IF(予約申込書!M113="","",予約申込書!M113)</f>
        <v/>
      </c>
      <c r="K128" s="312"/>
      <c r="L128" s="286"/>
      <c r="M128" s="290" t="s">
        <v>45</v>
      </c>
      <c r="N128" s="291"/>
      <c r="O128" s="23" t="str">
        <f>IF(予約申込書!G112="","",予約申込書!G112)</f>
        <v/>
      </c>
      <c r="AC128" s="26"/>
    </row>
    <row r="129" spans="2:29" s="3" customFormat="1" ht="28.5" customHeight="1" thickBot="1">
      <c r="B129" s="302"/>
      <c r="C129" s="27" t="s">
        <v>46</v>
      </c>
      <c r="D129" s="313" t="str">
        <f>予約申込書!D113&amp;予約申込書!E113</f>
        <v/>
      </c>
      <c r="E129" s="314"/>
      <c r="F129" s="314"/>
      <c r="G129" s="314"/>
      <c r="H129" s="314"/>
      <c r="I129" s="314"/>
      <c r="J129" s="314"/>
      <c r="K129" s="314"/>
      <c r="L129" s="45" t="str">
        <f>受診資格一括確認!U21</f>
        <v xml:space="preserve">     </v>
      </c>
      <c r="M129" s="294" t="s">
        <v>55</v>
      </c>
      <c r="N129" s="295"/>
      <c r="O129" s="28"/>
      <c r="AC129" s="26"/>
    </row>
    <row r="130" spans="2:29" s="3" customFormat="1" ht="28.5" customHeight="1" thickTop="1">
      <c r="B130" s="300">
        <v>21</v>
      </c>
      <c r="C130" s="18" t="s">
        <v>6</v>
      </c>
      <c r="D130" s="303" t="str">
        <f>IF(予約申込書!C114="","",予約申込書!C114)</f>
        <v/>
      </c>
      <c r="E130" s="304"/>
      <c r="F130" s="19" t="s">
        <v>40</v>
      </c>
      <c r="G130" s="303" t="str">
        <f>IF(予約申込書!C116="","",予約申込書!C116)</f>
        <v/>
      </c>
      <c r="H130" s="304"/>
      <c r="I130" s="88" t="s">
        <v>11</v>
      </c>
      <c r="J130" s="303" t="str">
        <f>IF(予約申込書!I114="","",予約申込書!I114)</f>
        <v/>
      </c>
      <c r="K130" s="315"/>
      <c r="L130" s="304"/>
      <c r="M130" s="308" t="s">
        <v>41</v>
      </c>
      <c r="N130" s="309"/>
      <c r="O130" s="20" t="str">
        <f>IF(予約申込書!G114="","",予約申込書!G114)</f>
        <v/>
      </c>
      <c r="AC130" s="26"/>
    </row>
    <row r="131" spans="2:29" s="3" customFormat="1" ht="28.5" customHeight="1">
      <c r="B131" s="301"/>
      <c r="C131" s="21" t="s">
        <v>35</v>
      </c>
      <c r="D131" s="285" t="str">
        <f>IF(予約申込書!C115="","",予約申込書!C115)</f>
        <v/>
      </c>
      <c r="E131" s="286"/>
      <c r="F131" s="22" t="s">
        <v>57</v>
      </c>
      <c r="G131" s="47" t="str">
        <f>IF(予約申込書!E116="","",予約申込書!E116)</f>
        <v/>
      </c>
      <c r="H131" s="41" t="str">
        <f>受診資格一括確認!K22&amp;"歳"</f>
        <v>126歳</v>
      </c>
      <c r="I131" s="22" t="s">
        <v>42</v>
      </c>
      <c r="J131" s="285" t="str">
        <f>予約申込書!I115&amp;予約申込書!I116&amp;予約申込書!K114&amp;予約申込書!K115&amp;予約申込書!K116</f>
        <v/>
      </c>
      <c r="K131" s="312"/>
      <c r="L131" s="286"/>
      <c r="M131" s="310" t="s">
        <v>14</v>
      </c>
      <c r="N131" s="311"/>
      <c r="O131" s="23" t="str">
        <f>IF(予約申込書!G115="","",予約申込書!G115)</f>
        <v/>
      </c>
      <c r="AC131" s="26"/>
    </row>
    <row r="132" spans="2:29" s="3" customFormat="1" ht="28.5" customHeight="1">
      <c r="B132" s="301"/>
      <c r="C132" s="24" t="s">
        <v>43</v>
      </c>
      <c r="D132" s="285"/>
      <c r="E132" s="286"/>
      <c r="F132" s="87" t="s">
        <v>44</v>
      </c>
      <c r="G132" s="285" t="str">
        <f>IF(予約申込書!K117="","",予約申込書!K117)</f>
        <v/>
      </c>
      <c r="H132" s="286"/>
      <c r="I132" s="25" t="s">
        <v>9</v>
      </c>
      <c r="J132" s="285" t="str">
        <f>IF(予約申込書!M117="","",予約申込書!M117)</f>
        <v/>
      </c>
      <c r="K132" s="312"/>
      <c r="L132" s="286"/>
      <c r="M132" s="290" t="s">
        <v>45</v>
      </c>
      <c r="N132" s="291"/>
      <c r="O132" s="23" t="str">
        <f>IF(予約申込書!G116="","",予約申込書!G116)</f>
        <v/>
      </c>
      <c r="AC132" s="26"/>
    </row>
    <row r="133" spans="2:29" s="3" customFormat="1" ht="28.5" customHeight="1" thickBot="1">
      <c r="B133" s="302"/>
      <c r="C133" s="27" t="s">
        <v>46</v>
      </c>
      <c r="D133" s="313" t="str">
        <f>予約申込書!D117&amp;予約申込書!E117</f>
        <v/>
      </c>
      <c r="E133" s="314"/>
      <c r="F133" s="314"/>
      <c r="G133" s="314"/>
      <c r="H133" s="314"/>
      <c r="I133" s="314"/>
      <c r="J133" s="314"/>
      <c r="K133" s="314"/>
      <c r="L133" s="45" t="str">
        <f>受診資格一括確認!U22</f>
        <v xml:space="preserve">     </v>
      </c>
      <c r="M133" s="294" t="s">
        <v>55</v>
      </c>
      <c r="N133" s="295"/>
      <c r="O133" s="28"/>
      <c r="AC133" s="26"/>
    </row>
    <row r="134" spans="2:29" s="3" customFormat="1" ht="28.5" customHeight="1" thickTop="1">
      <c r="B134" s="300">
        <v>22</v>
      </c>
      <c r="C134" s="18" t="s">
        <v>6</v>
      </c>
      <c r="D134" s="303" t="str">
        <f>IF(予約申込書!C118="","",予約申込書!C118)</f>
        <v/>
      </c>
      <c r="E134" s="304"/>
      <c r="F134" s="19" t="s">
        <v>40</v>
      </c>
      <c r="G134" s="303" t="str">
        <f>IF(予約申込書!C120="","",予約申込書!C120)</f>
        <v/>
      </c>
      <c r="H134" s="304"/>
      <c r="I134" s="88" t="s">
        <v>11</v>
      </c>
      <c r="J134" s="303" t="str">
        <f>IF(予約申込書!I118="","",予約申込書!I118)</f>
        <v/>
      </c>
      <c r="K134" s="315"/>
      <c r="L134" s="304"/>
      <c r="M134" s="308" t="s">
        <v>41</v>
      </c>
      <c r="N134" s="309"/>
      <c r="O134" s="20" t="str">
        <f>IF(予約申込書!G118="","",予約申込書!G118)</f>
        <v/>
      </c>
    </row>
    <row r="135" spans="2:29" s="3" customFormat="1" ht="28.5" customHeight="1">
      <c r="B135" s="301"/>
      <c r="C135" s="21" t="s">
        <v>35</v>
      </c>
      <c r="D135" s="285" t="str">
        <f>IF(予約申込書!C119="","",予約申込書!C119)</f>
        <v/>
      </c>
      <c r="E135" s="286"/>
      <c r="F135" s="22" t="s">
        <v>57</v>
      </c>
      <c r="G135" s="47" t="str">
        <f>IF(予約申込書!E120="","",予約申込書!E120)</f>
        <v/>
      </c>
      <c r="H135" s="41" t="str">
        <f>受診資格一括確認!K23&amp;"歳"</f>
        <v>126歳</v>
      </c>
      <c r="I135" s="22" t="s">
        <v>42</v>
      </c>
      <c r="J135" s="285" t="str">
        <f>予約申込書!I119&amp;予約申込書!I120&amp;予約申込書!K118&amp;予約申込書!K119&amp;予約申込書!K120</f>
        <v/>
      </c>
      <c r="K135" s="312"/>
      <c r="L135" s="286"/>
      <c r="M135" s="310" t="s">
        <v>14</v>
      </c>
      <c r="N135" s="311"/>
      <c r="O135" s="23" t="str">
        <f>IF(予約申込書!G119="","",予約申込書!G119)</f>
        <v/>
      </c>
    </row>
    <row r="136" spans="2:29" s="3" customFormat="1" ht="28.5" customHeight="1">
      <c r="B136" s="301"/>
      <c r="C136" s="24" t="s">
        <v>43</v>
      </c>
      <c r="D136" s="285"/>
      <c r="E136" s="286"/>
      <c r="F136" s="87" t="s">
        <v>44</v>
      </c>
      <c r="G136" s="285" t="str">
        <f>IF(予約申込書!K121="","",予約申込書!K121)</f>
        <v/>
      </c>
      <c r="H136" s="286"/>
      <c r="I136" s="25" t="s">
        <v>9</v>
      </c>
      <c r="J136" s="285" t="str">
        <f>IF(予約申込書!M121="","",予約申込書!M121)</f>
        <v/>
      </c>
      <c r="K136" s="312"/>
      <c r="L136" s="286"/>
      <c r="M136" s="290" t="s">
        <v>45</v>
      </c>
      <c r="N136" s="291"/>
      <c r="O136" s="23" t="str">
        <f>IF(予約申込書!G120="","",予約申込書!G120)</f>
        <v/>
      </c>
    </row>
    <row r="137" spans="2:29" s="3" customFormat="1" ht="28.5" customHeight="1" thickBot="1">
      <c r="B137" s="302"/>
      <c r="C137" s="27" t="s">
        <v>46</v>
      </c>
      <c r="D137" s="313" t="str">
        <f>予約申込書!D121&amp;予約申込書!E121</f>
        <v/>
      </c>
      <c r="E137" s="314"/>
      <c r="F137" s="314"/>
      <c r="G137" s="314"/>
      <c r="H137" s="314"/>
      <c r="I137" s="314"/>
      <c r="J137" s="314"/>
      <c r="K137" s="314"/>
      <c r="L137" s="45" t="str">
        <f>受診資格一括確認!U23</f>
        <v xml:space="preserve">     </v>
      </c>
      <c r="M137" s="294" t="s">
        <v>55</v>
      </c>
      <c r="N137" s="295"/>
      <c r="O137" s="28"/>
    </row>
    <row r="138" spans="2:29" s="3" customFormat="1" ht="28.5" customHeight="1" thickTop="1">
      <c r="B138" s="300">
        <v>23</v>
      </c>
      <c r="C138" s="18" t="s">
        <v>6</v>
      </c>
      <c r="D138" s="303" t="str">
        <f>IF(予約申込書!C122="","",予約申込書!C122)</f>
        <v/>
      </c>
      <c r="E138" s="304"/>
      <c r="F138" s="19" t="s">
        <v>40</v>
      </c>
      <c r="G138" s="303" t="str">
        <f>IF(予約申込書!C124="","",予約申込書!C124)</f>
        <v/>
      </c>
      <c r="H138" s="304"/>
      <c r="I138" s="88" t="s">
        <v>11</v>
      </c>
      <c r="J138" s="303" t="str">
        <f>IF(予約申込書!I122="","",予約申込書!I122)</f>
        <v/>
      </c>
      <c r="K138" s="315"/>
      <c r="L138" s="304"/>
      <c r="M138" s="308" t="s">
        <v>41</v>
      </c>
      <c r="N138" s="309"/>
      <c r="O138" s="20" t="str">
        <f>IF(予約申込書!G122="","",予約申込書!G122)</f>
        <v/>
      </c>
    </row>
    <row r="139" spans="2:29" s="3" customFormat="1" ht="28.5" customHeight="1">
      <c r="B139" s="301"/>
      <c r="C139" s="21" t="s">
        <v>35</v>
      </c>
      <c r="D139" s="285" t="str">
        <f>IF(予約申込書!C123="","",予約申込書!C123)</f>
        <v/>
      </c>
      <c r="E139" s="286"/>
      <c r="F139" s="22" t="s">
        <v>57</v>
      </c>
      <c r="G139" s="47" t="str">
        <f>IF(予約申込書!E124="","",予約申込書!E124)</f>
        <v/>
      </c>
      <c r="H139" s="41" t="str">
        <f>受診資格一括確認!K24&amp;"歳"</f>
        <v>126歳</v>
      </c>
      <c r="I139" s="22" t="s">
        <v>42</v>
      </c>
      <c r="J139" s="285" t="str">
        <f>予約申込書!I123&amp;予約申込書!I124&amp;予約申込書!K122&amp;予約申込書!K123&amp;予約申込書!K124</f>
        <v/>
      </c>
      <c r="K139" s="312"/>
      <c r="L139" s="286"/>
      <c r="M139" s="310" t="s">
        <v>14</v>
      </c>
      <c r="N139" s="311"/>
      <c r="O139" s="23" t="str">
        <f>IF(予約申込書!G123="","",予約申込書!G123)</f>
        <v/>
      </c>
    </row>
    <row r="140" spans="2:29" s="3" customFormat="1" ht="28.5" customHeight="1">
      <c r="B140" s="301"/>
      <c r="C140" s="24" t="s">
        <v>43</v>
      </c>
      <c r="D140" s="285"/>
      <c r="E140" s="286"/>
      <c r="F140" s="87" t="s">
        <v>44</v>
      </c>
      <c r="G140" s="285" t="str">
        <f>IF(予約申込書!K125="","",予約申込書!K125)</f>
        <v/>
      </c>
      <c r="H140" s="286"/>
      <c r="I140" s="25" t="s">
        <v>9</v>
      </c>
      <c r="J140" s="285" t="str">
        <f>IF(予約申込書!M125="","",予約申込書!M125)</f>
        <v/>
      </c>
      <c r="K140" s="312"/>
      <c r="L140" s="286"/>
      <c r="M140" s="290" t="s">
        <v>45</v>
      </c>
      <c r="N140" s="291"/>
      <c r="O140" s="23" t="str">
        <f>IF(予約申込書!G124="","",予約申込書!G124)</f>
        <v/>
      </c>
    </row>
    <row r="141" spans="2:29" s="3" customFormat="1" ht="28.5" customHeight="1" thickBot="1">
      <c r="B141" s="302"/>
      <c r="C141" s="27" t="s">
        <v>46</v>
      </c>
      <c r="D141" s="313" t="str">
        <f>予約申込書!D125&amp;予約申込書!E125</f>
        <v/>
      </c>
      <c r="E141" s="314"/>
      <c r="F141" s="314"/>
      <c r="G141" s="314"/>
      <c r="H141" s="314"/>
      <c r="I141" s="314"/>
      <c r="J141" s="314"/>
      <c r="K141" s="314"/>
      <c r="L141" s="45" t="str">
        <f>受診資格一括確認!U24</f>
        <v xml:space="preserve">     </v>
      </c>
      <c r="M141" s="294" t="s">
        <v>55</v>
      </c>
      <c r="N141" s="295"/>
      <c r="O141" s="28"/>
    </row>
    <row r="142" spans="2:29" ht="12" customHeight="1" thickTop="1"/>
    <row r="143" spans="2:29" ht="12" customHeight="1">
      <c r="L143" s="319" t="str">
        <f>IF(E25="","",E25&amp;"　様")</f>
        <v/>
      </c>
      <c r="M143" s="319"/>
      <c r="N143" s="319"/>
      <c r="O143" s="319"/>
    </row>
    <row r="144" spans="2:29" ht="12" customHeight="1" thickBot="1">
      <c r="L144" s="320"/>
      <c r="M144" s="320"/>
      <c r="N144" s="320"/>
      <c r="O144" s="320"/>
    </row>
    <row r="145" spans="2:30" s="3" customFormat="1" ht="28.5" customHeight="1" thickTop="1">
      <c r="B145" s="300">
        <v>24</v>
      </c>
      <c r="C145" s="18" t="s">
        <v>6</v>
      </c>
      <c r="D145" s="303" t="str">
        <f>IF(予約申込書!C126="","",予約申込書!C126)</f>
        <v/>
      </c>
      <c r="E145" s="304"/>
      <c r="F145" s="19" t="s">
        <v>40</v>
      </c>
      <c r="G145" s="303" t="str">
        <f>IF(予約申込書!C128="","",予約申込書!C128)</f>
        <v/>
      </c>
      <c r="H145" s="304"/>
      <c r="I145" s="88" t="s">
        <v>11</v>
      </c>
      <c r="J145" s="303" t="str">
        <f>IF(予約申込書!I126="","",予約申込書!I126)</f>
        <v/>
      </c>
      <c r="K145" s="315"/>
      <c r="L145" s="304"/>
      <c r="M145" s="308" t="s">
        <v>41</v>
      </c>
      <c r="N145" s="309"/>
      <c r="O145" s="20" t="str">
        <f>IF(予約申込書!G126="","",予約申込書!G126)</f>
        <v/>
      </c>
    </row>
    <row r="146" spans="2:30" s="3" customFormat="1" ht="28.5" customHeight="1">
      <c r="B146" s="301"/>
      <c r="C146" s="21" t="s">
        <v>35</v>
      </c>
      <c r="D146" s="285" t="str">
        <f>IF(予約申込書!C127="","",予約申込書!C127)</f>
        <v/>
      </c>
      <c r="E146" s="286"/>
      <c r="F146" s="22" t="s">
        <v>57</v>
      </c>
      <c r="G146" s="47" t="str">
        <f>IF(予約申込書!E128="","",予約申込書!E128)</f>
        <v/>
      </c>
      <c r="H146" s="41" t="str">
        <f>受診資格一括確認!K25&amp;"歳"</f>
        <v>126歳</v>
      </c>
      <c r="I146" s="22" t="s">
        <v>42</v>
      </c>
      <c r="J146" s="285" t="str">
        <f>予約申込書!I127&amp;予約申込書!I128&amp;予約申込書!K126&amp;予約申込書!K127&amp;予約申込書!K128</f>
        <v/>
      </c>
      <c r="K146" s="312"/>
      <c r="L146" s="286"/>
      <c r="M146" s="310" t="s">
        <v>14</v>
      </c>
      <c r="N146" s="311"/>
      <c r="O146" s="23" t="str">
        <f>IF(予約申込書!G127="","",予約申込書!G127)</f>
        <v/>
      </c>
    </row>
    <row r="147" spans="2:30" s="3" customFormat="1" ht="28.5" customHeight="1">
      <c r="B147" s="301"/>
      <c r="C147" s="24" t="s">
        <v>43</v>
      </c>
      <c r="D147" s="285"/>
      <c r="E147" s="286"/>
      <c r="F147" s="87" t="s">
        <v>44</v>
      </c>
      <c r="G147" s="285" t="str">
        <f>IF(予約申込書!K129="","",予約申込書!K129)</f>
        <v/>
      </c>
      <c r="H147" s="286"/>
      <c r="I147" s="25" t="s">
        <v>9</v>
      </c>
      <c r="J147" s="285" t="str">
        <f>IF(予約申込書!M129="","",予約申込書!M129)</f>
        <v/>
      </c>
      <c r="K147" s="312"/>
      <c r="L147" s="286"/>
      <c r="M147" s="290" t="s">
        <v>45</v>
      </c>
      <c r="N147" s="291"/>
      <c r="O147" s="23" t="str">
        <f>IF(予約申込書!G128="","",予約申込書!G128)</f>
        <v/>
      </c>
    </row>
    <row r="148" spans="2:30" s="3" customFormat="1" ht="28.5" customHeight="1" thickBot="1">
      <c r="B148" s="302"/>
      <c r="C148" s="27" t="s">
        <v>46</v>
      </c>
      <c r="D148" s="313" t="str">
        <f>予約申込書!D129&amp;予約申込書!E129</f>
        <v/>
      </c>
      <c r="E148" s="314"/>
      <c r="F148" s="314"/>
      <c r="G148" s="314"/>
      <c r="H148" s="314"/>
      <c r="I148" s="314"/>
      <c r="J148" s="314"/>
      <c r="K148" s="314"/>
      <c r="L148" s="45" t="str">
        <f>受診資格一括確認!U25</f>
        <v xml:space="preserve">     </v>
      </c>
      <c r="M148" s="294" t="s">
        <v>55</v>
      </c>
      <c r="N148" s="295"/>
      <c r="O148" s="28"/>
    </row>
    <row r="149" spans="2:30" s="3" customFormat="1" ht="28.5" customHeight="1" thickTop="1">
      <c r="B149" s="300">
        <v>25</v>
      </c>
      <c r="C149" s="18" t="s">
        <v>6</v>
      </c>
      <c r="D149" s="303" t="str">
        <f>IF(予約申込書!C130="","",予約申込書!C130)</f>
        <v/>
      </c>
      <c r="E149" s="304"/>
      <c r="F149" s="19" t="s">
        <v>40</v>
      </c>
      <c r="G149" s="303" t="str">
        <f>IF(予約申込書!C132="","",予約申込書!C132)</f>
        <v/>
      </c>
      <c r="H149" s="304"/>
      <c r="I149" s="88" t="s">
        <v>11</v>
      </c>
      <c r="J149" s="303" t="str">
        <f>IF(予約申込書!I130="","",予約申込書!I130)</f>
        <v/>
      </c>
      <c r="K149" s="315"/>
      <c r="L149" s="304"/>
      <c r="M149" s="308" t="s">
        <v>41</v>
      </c>
      <c r="N149" s="309"/>
      <c r="O149" s="20" t="str">
        <f>IF(予約申込書!G130="","",予約申込書!G130)</f>
        <v/>
      </c>
    </row>
    <row r="150" spans="2:30" s="3" customFormat="1" ht="28.5" customHeight="1">
      <c r="B150" s="301"/>
      <c r="C150" s="21" t="s">
        <v>35</v>
      </c>
      <c r="D150" s="285" t="str">
        <f>IF(予約申込書!C131="","",予約申込書!C131)</f>
        <v/>
      </c>
      <c r="E150" s="286"/>
      <c r="F150" s="22" t="s">
        <v>57</v>
      </c>
      <c r="G150" s="47" t="str">
        <f>IF(予約申込書!E132="","",予約申込書!E132)</f>
        <v/>
      </c>
      <c r="H150" s="41" t="str">
        <f>受診資格一括確認!K26&amp;"歳"</f>
        <v>126歳</v>
      </c>
      <c r="I150" s="22" t="s">
        <v>42</v>
      </c>
      <c r="J150" s="285" t="str">
        <f>予約申込書!I131&amp;予約申込書!I132&amp;予約申込書!K130&amp;予約申込書!K131&amp;予約申込書!K132</f>
        <v/>
      </c>
      <c r="K150" s="312"/>
      <c r="L150" s="286"/>
      <c r="M150" s="310" t="s">
        <v>14</v>
      </c>
      <c r="N150" s="311"/>
      <c r="O150" s="23" t="str">
        <f>IF(予約申込書!G131="","",予約申込書!G131)</f>
        <v/>
      </c>
    </row>
    <row r="151" spans="2:30" s="3" customFormat="1" ht="28.5" customHeight="1">
      <c r="B151" s="301"/>
      <c r="C151" s="24" t="s">
        <v>43</v>
      </c>
      <c r="D151" s="285"/>
      <c r="E151" s="286"/>
      <c r="F151" s="87" t="s">
        <v>44</v>
      </c>
      <c r="G151" s="285" t="str">
        <f>IF(予約申込書!K133="","",予約申込書!K133)</f>
        <v/>
      </c>
      <c r="H151" s="286"/>
      <c r="I151" s="25" t="s">
        <v>9</v>
      </c>
      <c r="J151" s="285" t="str">
        <f>IF(予約申込書!M133="","",予約申込書!M133)</f>
        <v/>
      </c>
      <c r="K151" s="312"/>
      <c r="L151" s="286"/>
      <c r="M151" s="290" t="s">
        <v>45</v>
      </c>
      <c r="N151" s="291"/>
      <c r="O151" s="23" t="str">
        <f>IF(予約申込書!G132="","",予約申込書!G132)</f>
        <v/>
      </c>
      <c r="AC151" s="26"/>
    </row>
    <row r="152" spans="2:30" s="3" customFormat="1" ht="28.5" customHeight="1" thickBot="1">
      <c r="B152" s="302"/>
      <c r="C152" s="27" t="s">
        <v>46</v>
      </c>
      <c r="D152" s="313" t="str">
        <f>予約申込書!D133&amp;予約申込書!E133</f>
        <v/>
      </c>
      <c r="E152" s="314"/>
      <c r="F152" s="314"/>
      <c r="G152" s="314"/>
      <c r="H152" s="314"/>
      <c r="I152" s="314"/>
      <c r="J152" s="314"/>
      <c r="K152" s="314"/>
      <c r="L152" s="45" t="str">
        <f>受診資格一括確認!U26</f>
        <v xml:space="preserve">     </v>
      </c>
      <c r="M152" s="294" t="s">
        <v>55</v>
      </c>
      <c r="N152" s="295"/>
      <c r="O152" s="28"/>
      <c r="AC152" s="26"/>
    </row>
    <row r="153" spans="2:30" s="3" customFormat="1" ht="28.5" customHeight="1" thickTop="1">
      <c r="B153" s="300">
        <v>26</v>
      </c>
      <c r="C153" s="18" t="s">
        <v>6</v>
      </c>
      <c r="D153" s="303" t="str">
        <f>IF(予約申込書!C134="","",予約申込書!C134)</f>
        <v/>
      </c>
      <c r="E153" s="304"/>
      <c r="F153" s="19" t="s">
        <v>40</v>
      </c>
      <c r="G153" s="303" t="str">
        <f>IF(予約申込書!C136="","",予約申込書!C136)</f>
        <v/>
      </c>
      <c r="H153" s="304"/>
      <c r="I153" s="88" t="s">
        <v>11</v>
      </c>
      <c r="J153" s="303" t="str">
        <f>IF(予約申込書!I134="","",予約申込書!I134)</f>
        <v/>
      </c>
      <c r="K153" s="315"/>
      <c r="L153" s="304"/>
      <c r="M153" s="308" t="s">
        <v>41</v>
      </c>
      <c r="N153" s="309"/>
      <c r="O153" s="20" t="str">
        <f>IF(予約申込書!G134="","",予約申込書!G134)</f>
        <v/>
      </c>
      <c r="S153" s="36"/>
      <c r="T153" s="36"/>
      <c r="U153" s="36"/>
      <c r="V153" s="36"/>
      <c r="W153" s="36"/>
      <c r="X153" s="36"/>
      <c r="Y153" s="36"/>
      <c r="Z153" s="36"/>
      <c r="AA153" s="36"/>
      <c r="AB153" s="36"/>
      <c r="AC153" s="37"/>
      <c r="AD153" s="36"/>
    </row>
    <row r="154" spans="2:30" s="3" customFormat="1" ht="28.5" customHeight="1">
      <c r="B154" s="301"/>
      <c r="C154" s="21" t="s">
        <v>35</v>
      </c>
      <c r="D154" s="285" t="str">
        <f>IF(予約申込書!C135="","",予約申込書!C135)</f>
        <v/>
      </c>
      <c r="E154" s="286"/>
      <c r="F154" s="22" t="s">
        <v>57</v>
      </c>
      <c r="G154" s="47" t="str">
        <f>IF(予約申込書!E136="","",予約申込書!E136)</f>
        <v/>
      </c>
      <c r="H154" s="41" t="str">
        <f>受診資格一括確認!K27&amp;"歳"</f>
        <v>126歳</v>
      </c>
      <c r="I154" s="22" t="s">
        <v>42</v>
      </c>
      <c r="J154" s="285" t="str">
        <f>予約申込書!I135&amp;予約申込書!I136&amp;予約申込書!K134&amp;予約申込書!K135&amp;予約申込書!K136</f>
        <v/>
      </c>
      <c r="K154" s="312"/>
      <c r="L154" s="286"/>
      <c r="M154" s="310" t="s">
        <v>14</v>
      </c>
      <c r="N154" s="311"/>
      <c r="O154" s="23" t="str">
        <f>IF(予約申込書!G135="","",予約申込書!G135)</f>
        <v/>
      </c>
      <c r="S154" s="321"/>
      <c r="T154" s="321"/>
      <c r="U154" s="321"/>
      <c r="V154" s="321"/>
      <c r="W154" s="321"/>
      <c r="X154" s="321"/>
      <c r="Y154" s="321"/>
      <c r="Z154" s="323"/>
      <c r="AA154" s="321"/>
      <c r="AB154" s="322"/>
      <c r="AC154" s="322"/>
      <c r="AD154" s="322"/>
    </row>
    <row r="155" spans="2:30" s="3" customFormat="1" ht="28.5" customHeight="1">
      <c r="B155" s="301"/>
      <c r="C155" s="24" t="s">
        <v>43</v>
      </c>
      <c r="D155" s="285"/>
      <c r="E155" s="286"/>
      <c r="F155" s="87" t="s">
        <v>44</v>
      </c>
      <c r="G155" s="285" t="str">
        <f>IF(予約申込書!K137="","",予約申込書!K137)</f>
        <v/>
      </c>
      <c r="H155" s="286"/>
      <c r="I155" s="25" t="s">
        <v>9</v>
      </c>
      <c r="J155" s="285" t="str">
        <f>IF(予約申込書!M137="","",予約申込書!M137)</f>
        <v/>
      </c>
      <c r="K155" s="312"/>
      <c r="L155" s="286"/>
      <c r="M155" s="290" t="s">
        <v>45</v>
      </c>
      <c r="N155" s="291"/>
      <c r="O155" s="23" t="str">
        <f>IF(予約申込書!G136="","",予約申込書!G136)</f>
        <v/>
      </c>
      <c r="S155" s="322"/>
      <c r="T155" s="322"/>
      <c r="U155" s="322"/>
      <c r="V155" s="322"/>
      <c r="W155" s="322"/>
      <c r="X155" s="322"/>
      <c r="Y155" s="322"/>
      <c r="Z155" s="322"/>
      <c r="AA155" s="321"/>
      <c r="AB155" s="322"/>
      <c r="AC155" s="64"/>
      <c r="AD155" s="38"/>
    </row>
    <row r="156" spans="2:30" s="3" customFormat="1" ht="28.5" customHeight="1" thickBot="1">
      <c r="B156" s="302"/>
      <c r="C156" s="27" t="s">
        <v>46</v>
      </c>
      <c r="D156" s="313" t="str">
        <f>予約申込書!D137&amp;予約申込書!E137</f>
        <v/>
      </c>
      <c r="E156" s="314"/>
      <c r="F156" s="314"/>
      <c r="G156" s="314"/>
      <c r="H156" s="314"/>
      <c r="I156" s="314"/>
      <c r="J156" s="314"/>
      <c r="K156" s="314"/>
      <c r="L156" s="45" t="str">
        <f>受診資格一括確認!U27</f>
        <v xml:space="preserve">     </v>
      </c>
      <c r="M156" s="294" t="s">
        <v>55</v>
      </c>
      <c r="N156" s="295"/>
      <c r="O156" s="28"/>
      <c r="S156" s="36"/>
      <c r="T156" s="36"/>
      <c r="U156" s="36"/>
      <c r="V156" s="36"/>
      <c r="W156" s="36"/>
      <c r="X156" s="36"/>
      <c r="Y156" s="36"/>
      <c r="Z156" s="36"/>
      <c r="AA156" s="36"/>
      <c r="AB156" s="36"/>
      <c r="AC156" s="37"/>
      <c r="AD156" s="36"/>
    </row>
    <row r="157" spans="2:30" s="3" customFormat="1" ht="28.5" customHeight="1" thickTop="1">
      <c r="B157" s="300">
        <v>27</v>
      </c>
      <c r="C157" s="18" t="s">
        <v>6</v>
      </c>
      <c r="D157" s="303" t="str">
        <f>IF(予約申込書!C138="","",予約申込書!C138)</f>
        <v/>
      </c>
      <c r="E157" s="304"/>
      <c r="F157" s="19" t="s">
        <v>40</v>
      </c>
      <c r="G157" s="303" t="str">
        <f>IF(予約申込書!C140="","",予約申込書!C140)</f>
        <v/>
      </c>
      <c r="H157" s="304"/>
      <c r="I157" s="88" t="s">
        <v>11</v>
      </c>
      <c r="J157" s="303" t="str">
        <f>IF(予約申込書!I138="","",予約申込書!I138)</f>
        <v/>
      </c>
      <c r="K157" s="315"/>
      <c r="L157" s="304"/>
      <c r="M157" s="308" t="s">
        <v>41</v>
      </c>
      <c r="N157" s="309"/>
      <c r="O157" s="20" t="str">
        <f>IF(予約申込書!G138="","",予約申込書!G138)</f>
        <v/>
      </c>
      <c r="S157" s="36"/>
      <c r="T157" s="36"/>
      <c r="U157" s="36"/>
      <c r="V157" s="36"/>
      <c r="W157" s="36"/>
      <c r="X157" s="36"/>
      <c r="Y157" s="36"/>
      <c r="Z157" s="36"/>
      <c r="AA157" s="36"/>
      <c r="AB157" s="36"/>
      <c r="AC157" s="37"/>
      <c r="AD157" s="36"/>
    </row>
    <row r="158" spans="2:30" s="3" customFormat="1" ht="28.5" customHeight="1">
      <c r="B158" s="301"/>
      <c r="C158" s="21" t="s">
        <v>35</v>
      </c>
      <c r="D158" s="285" t="str">
        <f>IF(予約申込書!C139="","",予約申込書!C139)</f>
        <v/>
      </c>
      <c r="E158" s="286"/>
      <c r="F158" s="22" t="s">
        <v>57</v>
      </c>
      <c r="G158" s="47" t="str">
        <f>IF(予約申込書!E140="","",予約申込書!E140)</f>
        <v/>
      </c>
      <c r="H158" s="41" t="str">
        <f>受診資格一括確認!K28&amp;"歳"</f>
        <v>126歳</v>
      </c>
      <c r="I158" s="22" t="s">
        <v>42</v>
      </c>
      <c r="J158" s="285" t="str">
        <f>予約申込書!I139&amp;予約申込書!I140&amp;予約申込書!K138&amp;予約申込書!K139&amp;予約申込書!K140</f>
        <v/>
      </c>
      <c r="K158" s="312"/>
      <c r="L158" s="286"/>
      <c r="M158" s="310" t="s">
        <v>14</v>
      </c>
      <c r="N158" s="311"/>
      <c r="O158" s="23" t="str">
        <f>IF(予約申込書!G139="","",予約申込書!G139)</f>
        <v/>
      </c>
      <c r="S158" s="36"/>
      <c r="T158" s="36"/>
      <c r="U158" s="36"/>
      <c r="V158" s="36"/>
      <c r="W158" s="36"/>
      <c r="X158" s="36"/>
      <c r="Y158" s="36"/>
      <c r="Z158" s="36"/>
      <c r="AA158" s="36"/>
      <c r="AB158" s="36"/>
      <c r="AC158" s="37"/>
      <c r="AD158" s="36"/>
    </row>
    <row r="159" spans="2:30" s="3" customFormat="1" ht="28.5" customHeight="1">
      <c r="B159" s="301"/>
      <c r="C159" s="24" t="s">
        <v>43</v>
      </c>
      <c r="D159" s="285"/>
      <c r="E159" s="286"/>
      <c r="F159" s="87" t="s">
        <v>44</v>
      </c>
      <c r="G159" s="285" t="str">
        <f>IF(予約申込書!K141="","",予約申込書!K141)</f>
        <v/>
      </c>
      <c r="H159" s="286"/>
      <c r="I159" s="25" t="s">
        <v>9</v>
      </c>
      <c r="J159" s="285" t="str">
        <f>IF(予約申込書!M141="","",予約申込書!M141)</f>
        <v/>
      </c>
      <c r="K159" s="312"/>
      <c r="L159" s="286"/>
      <c r="M159" s="290" t="s">
        <v>45</v>
      </c>
      <c r="N159" s="291"/>
      <c r="O159" s="23" t="str">
        <f>IF(予約申込書!G140="","",予約申込書!G140)</f>
        <v/>
      </c>
      <c r="S159" s="36"/>
      <c r="T159" s="36"/>
      <c r="U159" s="36"/>
      <c r="V159" s="36"/>
      <c r="W159" s="36"/>
      <c r="X159" s="36"/>
      <c r="Y159" s="36"/>
      <c r="Z159" s="36"/>
      <c r="AA159" s="36"/>
      <c r="AB159" s="36"/>
      <c r="AC159" s="37"/>
      <c r="AD159" s="36"/>
    </row>
    <row r="160" spans="2:30" s="3" customFormat="1" ht="28.5" customHeight="1" thickBot="1">
      <c r="B160" s="302"/>
      <c r="C160" s="27" t="s">
        <v>46</v>
      </c>
      <c r="D160" s="313" t="str">
        <f>予約申込書!D141&amp;予約申込書!E141</f>
        <v/>
      </c>
      <c r="E160" s="314"/>
      <c r="F160" s="314"/>
      <c r="G160" s="314"/>
      <c r="H160" s="314"/>
      <c r="I160" s="314"/>
      <c r="J160" s="314"/>
      <c r="K160" s="314"/>
      <c r="L160" s="45" t="str">
        <f>受診資格一括確認!U28</f>
        <v xml:space="preserve">     </v>
      </c>
      <c r="M160" s="294" t="s">
        <v>55</v>
      </c>
      <c r="N160" s="295"/>
      <c r="O160" s="28"/>
      <c r="S160" s="36"/>
      <c r="T160" s="36"/>
      <c r="U160" s="36"/>
      <c r="V160" s="36"/>
      <c r="W160" s="36"/>
      <c r="X160" s="36"/>
      <c r="Y160" s="36"/>
      <c r="Z160" s="36"/>
      <c r="AA160" s="36"/>
      <c r="AB160" s="36"/>
      <c r="AC160" s="37"/>
      <c r="AD160" s="36"/>
    </row>
    <row r="161" spans="2:30" s="3" customFormat="1" ht="28.5" customHeight="1" thickTop="1">
      <c r="B161" s="300">
        <v>28</v>
      </c>
      <c r="C161" s="18" t="s">
        <v>6</v>
      </c>
      <c r="D161" s="303" t="str">
        <f>IF(予約申込書!C142="","",予約申込書!C142)</f>
        <v/>
      </c>
      <c r="E161" s="304"/>
      <c r="F161" s="19" t="s">
        <v>40</v>
      </c>
      <c r="G161" s="303" t="str">
        <f>IF(予約申込書!C144="","",予約申込書!C144)</f>
        <v/>
      </c>
      <c r="H161" s="304"/>
      <c r="I161" s="88" t="s">
        <v>11</v>
      </c>
      <c r="J161" s="303" t="str">
        <f>IF(予約申込書!I142="","",予約申込書!I142)</f>
        <v/>
      </c>
      <c r="K161" s="315"/>
      <c r="L161" s="304"/>
      <c r="M161" s="308" t="s">
        <v>41</v>
      </c>
      <c r="N161" s="309"/>
      <c r="O161" s="20" t="str">
        <f>IF(予約申込書!G142="","",予約申込書!G142)</f>
        <v/>
      </c>
      <c r="S161" s="36"/>
      <c r="T161" s="36"/>
      <c r="U161" s="36"/>
      <c r="V161" s="36"/>
      <c r="W161" s="36"/>
      <c r="X161" s="36"/>
      <c r="Y161" s="36"/>
      <c r="Z161" s="36"/>
      <c r="AA161" s="36"/>
      <c r="AB161" s="36"/>
      <c r="AC161" s="37"/>
      <c r="AD161" s="36"/>
    </row>
    <row r="162" spans="2:30" s="3" customFormat="1" ht="28.5" customHeight="1">
      <c r="B162" s="301"/>
      <c r="C162" s="21" t="s">
        <v>35</v>
      </c>
      <c r="D162" s="285" t="str">
        <f>IF(予約申込書!C143="","",予約申込書!C143)</f>
        <v/>
      </c>
      <c r="E162" s="286"/>
      <c r="F162" s="22" t="s">
        <v>57</v>
      </c>
      <c r="G162" s="47" t="str">
        <f>IF(予約申込書!E144="","",予約申込書!E144)</f>
        <v/>
      </c>
      <c r="H162" s="41" t="str">
        <f>受診資格一括確認!K29&amp;"歳"</f>
        <v>126歳</v>
      </c>
      <c r="I162" s="22" t="s">
        <v>42</v>
      </c>
      <c r="J162" s="285" t="str">
        <f>予約申込書!I143&amp;予約申込書!I144&amp;予約申込書!K142&amp;予約申込書!K143&amp;予約申込書!K144</f>
        <v/>
      </c>
      <c r="K162" s="312"/>
      <c r="L162" s="286"/>
      <c r="M162" s="310" t="s">
        <v>14</v>
      </c>
      <c r="N162" s="311"/>
      <c r="O162" s="23" t="str">
        <f>IF(予約申込書!G143="","",予約申込書!G143)</f>
        <v/>
      </c>
      <c r="S162" s="36"/>
      <c r="T162" s="36"/>
      <c r="U162" s="36"/>
      <c r="V162" s="36"/>
      <c r="W162" s="36"/>
      <c r="X162" s="36"/>
      <c r="Y162" s="36"/>
      <c r="Z162" s="36"/>
      <c r="AA162" s="36"/>
      <c r="AB162" s="36"/>
      <c r="AC162" s="37"/>
      <c r="AD162" s="36"/>
    </row>
    <row r="163" spans="2:30" s="3" customFormat="1" ht="28.5" customHeight="1">
      <c r="B163" s="301"/>
      <c r="C163" s="24" t="s">
        <v>43</v>
      </c>
      <c r="D163" s="285"/>
      <c r="E163" s="286"/>
      <c r="F163" s="87" t="s">
        <v>44</v>
      </c>
      <c r="G163" s="285" t="str">
        <f>IF(予約申込書!K145="","",予約申込書!K145)</f>
        <v/>
      </c>
      <c r="H163" s="286"/>
      <c r="I163" s="25" t="s">
        <v>9</v>
      </c>
      <c r="J163" s="285" t="str">
        <f>IF(予約申込書!M145="","",予約申込書!M145)</f>
        <v/>
      </c>
      <c r="K163" s="312"/>
      <c r="L163" s="286"/>
      <c r="M163" s="290" t="s">
        <v>45</v>
      </c>
      <c r="N163" s="291"/>
      <c r="O163" s="23" t="str">
        <f>IF(予約申込書!G144="","",予約申込書!G144)</f>
        <v/>
      </c>
      <c r="S163" s="36"/>
      <c r="T163" s="36"/>
      <c r="U163" s="36"/>
      <c r="V163" s="36"/>
      <c r="W163" s="36"/>
      <c r="X163" s="36"/>
      <c r="Y163" s="36"/>
      <c r="Z163" s="36"/>
      <c r="AA163" s="36"/>
      <c r="AB163" s="36"/>
      <c r="AC163" s="37"/>
      <c r="AD163" s="36"/>
    </row>
    <row r="164" spans="2:30" s="3" customFormat="1" ht="28.5" customHeight="1" thickBot="1">
      <c r="B164" s="302"/>
      <c r="C164" s="27" t="s">
        <v>46</v>
      </c>
      <c r="D164" s="313" t="str">
        <f>予約申込書!D145&amp;予約申込書!E145</f>
        <v/>
      </c>
      <c r="E164" s="314"/>
      <c r="F164" s="314"/>
      <c r="G164" s="314"/>
      <c r="H164" s="314"/>
      <c r="I164" s="314"/>
      <c r="J164" s="314"/>
      <c r="K164" s="314"/>
      <c r="L164" s="45" t="str">
        <f>受診資格一括確認!U29</f>
        <v xml:space="preserve">     </v>
      </c>
      <c r="M164" s="294" t="s">
        <v>55</v>
      </c>
      <c r="N164" s="295"/>
      <c r="O164" s="28"/>
      <c r="S164" s="36"/>
      <c r="T164" s="36"/>
      <c r="U164" s="36"/>
      <c r="V164" s="36"/>
      <c r="W164" s="36"/>
      <c r="X164" s="36"/>
      <c r="Y164" s="36"/>
      <c r="Z164" s="36"/>
      <c r="AA164" s="36"/>
      <c r="AB164" s="36"/>
      <c r="AC164" s="36"/>
      <c r="AD164" s="36"/>
    </row>
    <row r="165" spans="2:30" ht="12" customHeight="1" thickTop="1"/>
    <row r="166" spans="2:30" ht="12" customHeight="1">
      <c r="L166" s="319" t="str">
        <f>IF(E25="","",E25&amp;"　様")</f>
        <v/>
      </c>
      <c r="M166" s="319"/>
      <c r="N166" s="319"/>
      <c r="O166" s="319"/>
    </row>
    <row r="167" spans="2:30" ht="12" customHeight="1" thickBot="1">
      <c r="L167" s="320"/>
      <c r="M167" s="320"/>
      <c r="N167" s="320"/>
      <c r="O167" s="320"/>
    </row>
    <row r="168" spans="2:30" s="3" customFormat="1" ht="28.5" customHeight="1" thickTop="1">
      <c r="B168" s="300">
        <v>29</v>
      </c>
      <c r="C168" s="18" t="s">
        <v>6</v>
      </c>
      <c r="D168" s="303" t="str">
        <f>IF(予約申込書!C146="","",予約申込書!C146)</f>
        <v/>
      </c>
      <c r="E168" s="304"/>
      <c r="F168" s="19" t="s">
        <v>40</v>
      </c>
      <c r="G168" s="303" t="str">
        <f>IF(予約申込書!C148="","",予約申込書!C148)</f>
        <v/>
      </c>
      <c r="H168" s="304"/>
      <c r="I168" s="88" t="s">
        <v>11</v>
      </c>
      <c r="J168" s="303" t="str">
        <f>IF(予約申込書!I146="","",予約申込書!I146)</f>
        <v/>
      </c>
      <c r="K168" s="315"/>
      <c r="L168" s="304"/>
      <c r="M168" s="308" t="s">
        <v>41</v>
      </c>
      <c r="N168" s="309"/>
      <c r="O168" s="20" t="str">
        <f>IF(予約申込書!G146="","",予約申込書!G146)</f>
        <v/>
      </c>
    </row>
    <row r="169" spans="2:30" s="3" customFormat="1" ht="28.5" customHeight="1">
      <c r="B169" s="301"/>
      <c r="C169" s="21" t="s">
        <v>35</v>
      </c>
      <c r="D169" s="285" t="str">
        <f>IF(予約申込書!C147="","",予約申込書!C147)</f>
        <v/>
      </c>
      <c r="E169" s="286"/>
      <c r="F169" s="22" t="s">
        <v>57</v>
      </c>
      <c r="G169" s="47" t="str">
        <f>IF(予約申込書!E148="","",予約申込書!E148)</f>
        <v/>
      </c>
      <c r="H169" s="41" t="str">
        <f>受診資格一括確認!K30&amp;"歳"</f>
        <v>126歳</v>
      </c>
      <c r="I169" s="22" t="s">
        <v>42</v>
      </c>
      <c r="J169" s="285" t="str">
        <f>予約申込書!I147&amp;予約申込書!I148&amp;予約申込書!K146&amp;予約申込書!K147&amp;予約申込書!K148</f>
        <v/>
      </c>
      <c r="K169" s="312"/>
      <c r="L169" s="286"/>
      <c r="M169" s="310" t="s">
        <v>14</v>
      </c>
      <c r="N169" s="311"/>
      <c r="O169" s="23" t="str">
        <f>IF(予約申込書!G147="","",予約申込書!G147)</f>
        <v/>
      </c>
    </row>
    <row r="170" spans="2:30" s="3" customFormat="1" ht="28.5" customHeight="1">
      <c r="B170" s="301"/>
      <c r="C170" s="24" t="s">
        <v>43</v>
      </c>
      <c r="D170" s="285"/>
      <c r="E170" s="286"/>
      <c r="F170" s="87" t="s">
        <v>44</v>
      </c>
      <c r="G170" s="285" t="str">
        <f>IF(予約申込書!K149="","",予約申込書!K149)</f>
        <v/>
      </c>
      <c r="H170" s="286"/>
      <c r="I170" s="25" t="s">
        <v>9</v>
      </c>
      <c r="J170" s="285" t="str">
        <f>IF(予約申込書!M149="","",予約申込書!M149)</f>
        <v/>
      </c>
      <c r="K170" s="312"/>
      <c r="L170" s="286"/>
      <c r="M170" s="290" t="s">
        <v>45</v>
      </c>
      <c r="N170" s="291"/>
      <c r="O170" s="23" t="str">
        <f>IF(予約申込書!G148="","",予約申込書!G148)</f>
        <v/>
      </c>
    </row>
    <row r="171" spans="2:30" s="3" customFormat="1" ht="28.5" customHeight="1" thickBot="1">
      <c r="B171" s="302"/>
      <c r="C171" s="27" t="s">
        <v>46</v>
      </c>
      <c r="D171" s="313" t="str">
        <f>予約申込書!D149&amp;予約申込書!E149</f>
        <v/>
      </c>
      <c r="E171" s="314"/>
      <c r="F171" s="314"/>
      <c r="G171" s="314"/>
      <c r="H171" s="314"/>
      <c r="I171" s="314"/>
      <c r="J171" s="314"/>
      <c r="K171" s="314"/>
      <c r="L171" s="45" t="str">
        <f>受診資格一括確認!U30</f>
        <v xml:space="preserve">     </v>
      </c>
      <c r="M171" s="294" t="s">
        <v>55</v>
      </c>
      <c r="N171" s="295"/>
      <c r="O171" s="28"/>
    </row>
    <row r="172" spans="2:30" s="3" customFormat="1" ht="28.5" customHeight="1" thickTop="1">
      <c r="B172" s="300">
        <v>30</v>
      </c>
      <c r="C172" s="18" t="s">
        <v>6</v>
      </c>
      <c r="D172" s="303" t="str">
        <f>IF(予約申込書!C150="","",予約申込書!C150)</f>
        <v/>
      </c>
      <c r="E172" s="304"/>
      <c r="F172" s="19" t="s">
        <v>40</v>
      </c>
      <c r="G172" s="303" t="str">
        <f>IF(予約申込書!C152="","",予約申込書!C152)</f>
        <v/>
      </c>
      <c r="H172" s="304"/>
      <c r="I172" s="88" t="s">
        <v>11</v>
      </c>
      <c r="J172" s="303" t="str">
        <f>IF(予約申込書!I150="","",予約申込書!I150)</f>
        <v/>
      </c>
      <c r="K172" s="315"/>
      <c r="L172" s="304"/>
      <c r="M172" s="308" t="s">
        <v>41</v>
      </c>
      <c r="N172" s="309"/>
      <c r="O172" s="20" t="str">
        <f>IF(予約申込書!G150="","",予約申込書!G150)</f>
        <v/>
      </c>
    </row>
    <row r="173" spans="2:30" s="3" customFormat="1" ht="28.5" customHeight="1">
      <c r="B173" s="301"/>
      <c r="C173" s="21" t="s">
        <v>35</v>
      </c>
      <c r="D173" s="285" t="str">
        <f>IF(予約申込書!C151="","",予約申込書!C151)</f>
        <v/>
      </c>
      <c r="E173" s="286"/>
      <c r="F173" s="22" t="s">
        <v>57</v>
      </c>
      <c r="G173" s="47" t="str">
        <f>IF(予約申込書!E152="","",予約申込書!E152)</f>
        <v/>
      </c>
      <c r="H173" s="41" t="str">
        <f>受診資格一括確認!K31&amp;"歳"</f>
        <v>126歳</v>
      </c>
      <c r="I173" s="22" t="s">
        <v>42</v>
      </c>
      <c r="J173" s="285" t="str">
        <f>予約申込書!I151&amp;予約申込書!I152&amp;予約申込書!K150&amp;予約申込書!K151&amp;予約申込書!K152</f>
        <v/>
      </c>
      <c r="K173" s="312"/>
      <c r="L173" s="286"/>
      <c r="M173" s="310" t="s">
        <v>14</v>
      </c>
      <c r="N173" s="311"/>
      <c r="O173" s="23" t="str">
        <f>IF(予約申込書!G151="","",予約申込書!G151)</f>
        <v/>
      </c>
      <c r="AC173" s="26"/>
    </row>
    <row r="174" spans="2:30" s="3" customFormat="1" ht="28.5" customHeight="1">
      <c r="B174" s="301"/>
      <c r="C174" s="24" t="s">
        <v>43</v>
      </c>
      <c r="D174" s="285"/>
      <c r="E174" s="286"/>
      <c r="F174" s="87" t="s">
        <v>44</v>
      </c>
      <c r="G174" s="285" t="str">
        <f>IF(予約申込書!K153="","",予約申込書!K153)</f>
        <v/>
      </c>
      <c r="H174" s="286"/>
      <c r="I174" s="25" t="s">
        <v>9</v>
      </c>
      <c r="J174" s="285" t="str">
        <f>IF(予約申込書!M153="","",予約申込書!M153)</f>
        <v/>
      </c>
      <c r="K174" s="312"/>
      <c r="L174" s="286"/>
      <c r="M174" s="290" t="s">
        <v>45</v>
      </c>
      <c r="N174" s="291"/>
      <c r="O174" s="23" t="str">
        <f>IF(予約申込書!G152="","",予約申込書!G152)</f>
        <v/>
      </c>
      <c r="AC174" s="26"/>
    </row>
    <row r="175" spans="2:30" s="3" customFormat="1" ht="28.5" customHeight="1" thickBot="1">
      <c r="B175" s="302"/>
      <c r="C175" s="27" t="s">
        <v>46</v>
      </c>
      <c r="D175" s="313" t="str">
        <f>予約申込書!D153&amp;予約申込書!E153</f>
        <v/>
      </c>
      <c r="E175" s="314"/>
      <c r="F175" s="314"/>
      <c r="G175" s="314"/>
      <c r="H175" s="314"/>
      <c r="I175" s="314"/>
      <c r="J175" s="314"/>
      <c r="K175" s="314"/>
      <c r="L175" s="45" t="str">
        <f>受診資格一括確認!U31</f>
        <v xml:space="preserve">     </v>
      </c>
      <c r="M175" s="294" t="s">
        <v>55</v>
      </c>
      <c r="N175" s="295"/>
      <c r="O175" s="28"/>
      <c r="AC175" s="26"/>
    </row>
    <row r="176" spans="2:30" s="3" customFormat="1" ht="28.5" customHeight="1" thickTop="1">
      <c r="B176" s="300">
        <v>31</v>
      </c>
      <c r="C176" s="18" t="s">
        <v>6</v>
      </c>
      <c r="D176" s="303" t="str">
        <f>IF(予約申込書!C154="","",予約申込書!C154)</f>
        <v/>
      </c>
      <c r="E176" s="304"/>
      <c r="F176" s="19" t="s">
        <v>40</v>
      </c>
      <c r="G176" s="303" t="str">
        <f>IF(予約申込書!C156="","",予約申込書!C156)</f>
        <v/>
      </c>
      <c r="H176" s="304"/>
      <c r="I176" s="88" t="s">
        <v>11</v>
      </c>
      <c r="J176" s="303" t="str">
        <f>IF(予約申込書!I154="","",予約申込書!I154)</f>
        <v/>
      </c>
      <c r="K176" s="315"/>
      <c r="L176" s="304"/>
      <c r="M176" s="308" t="s">
        <v>41</v>
      </c>
      <c r="N176" s="309"/>
      <c r="O176" s="20" t="str">
        <f>IF(予約申込書!G154="","",予約申込書!G154)</f>
        <v/>
      </c>
      <c r="AC176" s="26"/>
    </row>
    <row r="177" spans="2:30" s="3" customFormat="1" ht="28.5" customHeight="1">
      <c r="B177" s="301"/>
      <c r="C177" s="21" t="s">
        <v>35</v>
      </c>
      <c r="D177" s="285" t="str">
        <f>IF(予約申込書!C155="","",予約申込書!C155)</f>
        <v/>
      </c>
      <c r="E177" s="286"/>
      <c r="F177" s="22" t="s">
        <v>57</v>
      </c>
      <c r="G177" s="47" t="str">
        <f>IF(予約申込書!E156="","",予約申込書!E156)</f>
        <v/>
      </c>
      <c r="H177" s="41" t="str">
        <f>受診資格一括確認!K32&amp;"歳"</f>
        <v>126歳</v>
      </c>
      <c r="I177" s="22" t="s">
        <v>42</v>
      </c>
      <c r="J177" s="285" t="str">
        <f>予約申込書!I155&amp;予約申込書!I156&amp;予約申込書!K154&amp;予約申込書!K155&amp;予約申込書!K156</f>
        <v/>
      </c>
      <c r="K177" s="312"/>
      <c r="L177" s="286"/>
      <c r="M177" s="310" t="s">
        <v>14</v>
      </c>
      <c r="N177" s="311"/>
      <c r="O177" s="23" t="str">
        <f>IF(予約申込書!G155="","",予約申込書!G155)</f>
        <v/>
      </c>
      <c r="AC177" s="26"/>
    </row>
    <row r="178" spans="2:30" s="3" customFormat="1" ht="28.5" customHeight="1">
      <c r="B178" s="301"/>
      <c r="C178" s="24" t="s">
        <v>43</v>
      </c>
      <c r="D178" s="285"/>
      <c r="E178" s="286"/>
      <c r="F178" s="87" t="s">
        <v>44</v>
      </c>
      <c r="G178" s="285" t="str">
        <f>IF(予約申込書!K157="","",予約申込書!K157)</f>
        <v/>
      </c>
      <c r="H178" s="286"/>
      <c r="I178" s="25" t="s">
        <v>9</v>
      </c>
      <c r="J178" s="285" t="str">
        <f>IF(予約申込書!M157="","",予約申込書!M157)</f>
        <v/>
      </c>
      <c r="K178" s="312"/>
      <c r="L178" s="286"/>
      <c r="M178" s="290" t="s">
        <v>45</v>
      </c>
      <c r="N178" s="291"/>
      <c r="O178" s="23" t="str">
        <f>IF(予約申込書!G156="","",予約申込書!G156)</f>
        <v/>
      </c>
      <c r="AC178" s="26"/>
    </row>
    <row r="179" spans="2:30" s="3" customFormat="1" ht="28.5" customHeight="1" thickBot="1">
      <c r="B179" s="302"/>
      <c r="C179" s="27" t="s">
        <v>46</v>
      </c>
      <c r="D179" s="313" t="str">
        <f>予約申込書!D157&amp;予約申込書!E157</f>
        <v/>
      </c>
      <c r="E179" s="314"/>
      <c r="F179" s="314"/>
      <c r="G179" s="314"/>
      <c r="H179" s="314"/>
      <c r="I179" s="314"/>
      <c r="J179" s="314"/>
      <c r="K179" s="314"/>
      <c r="L179" s="45" t="str">
        <f>受診資格一括確認!U32</f>
        <v xml:space="preserve">     </v>
      </c>
      <c r="M179" s="294" t="s">
        <v>55</v>
      </c>
      <c r="N179" s="295"/>
      <c r="O179" s="28"/>
      <c r="AC179" s="26"/>
    </row>
    <row r="180" spans="2:30" s="3" customFormat="1" ht="28.5" customHeight="1" thickTop="1">
      <c r="B180" s="300">
        <v>32</v>
      </c>
      <c r="C180" s="18" t="s">
        <v>6</v>
      </c>
      <c r="D180" s="303" t="str">
        <f>IF(予約申込書!C158="","",予約申込書!C158)</f>
        <v/>
      </c>
      <c r="E180" s="304"/>
      <c r="F180" s="19" t="s">
        <v>40</v>
      </c>
      <c r="G180" s="303" t="str">
        <f>IF(予約申込書!C160="","",予約申込書!C160)</f>
        <v/>
      </c>
      <c r="H180" s="304"/>
      <c r="I180" s="88" t="s">
        <v>11</v>
      </c>
      <c r="J180" s="303" t="str">
        <f>IF(予約申込書!I158="","",予約申込書!I158)</f>
        <v/>
      </c>
      <c r="K180" s="315"/>
      <c r="L180" s="304"/>
      <c r="M180" s="308" t="s">
        <v>41</v>
      </c>
      <c r="N180" s="309"/>
      <c r="O180" s="20" t="str">
        <f>IF(予約申込書!G158="","",予約申込書!G158)</f>
        <v/>
      </c>
      <c r="AC180" s="26"/>
    </row>
    <row r="181" spans="2:30" s="3" customFormat="1" ht="28.5" customHeight="1">
      <c r="B181" s="301"/>
      <c r="C181" s="21" t="s">
        <v>35</v>
      </c>
      <c r="D181" s="285" t="str">
        <f>IF(予約申込書!C159="","",予約申込書!C159)</f>
        <v/>
      </c>
      <c r="E181" s="286"/>
      <c r="F181" s="22" t="s">
        <v>57</v>
      </c>
      <c r="G181" s="47" t="str">
        <f>IF(予約申込書!E160="","",予約申込書!E160)</f>
        <v/>
      </c>
      <c r="H181" s="41" t="str">
        <f>受診資格一括確認!K33&amp;"歳"</f>
        <v>126歳</v>
      </c>
      <c r="I181" s="22" t="s">
        <v>42</v>
      </c>
      <c r="J181" s="285" t="str">
        <f>予約申込書!I159&amp;予約申込書!I160&amp;予約申込書!K158&amp;予約申込書!K159&amp;予約申込書!K160</f>
        <v/>
      </c>
      <c r="K181" s="312"/>
      <c r="L181" s="286"/>
      <c r="M181" s="310" t="s">
        <v>14</v>
      </c>
      <c r="N181" s="311"/>
      <c r="O181" s="23" t="str">
        <f>IF(予約申込書!G159="","",予約申込書!G159)</f>
        <v/>
      </c>
      <c r="AC181" s="26"/>
    </row>
    <row r="182" spans="2:30" s="3" customFormat="1" ht="28.5" customHeight="1">
      <c r="B182" s="301"/>
      <c r="C182" s="24" t="s">
        <v>43</v>
      </c>
      <c r="D182" s="285"/>
      <c r="E182" s="286"/>
      <c r="F182" s="87" t="s">
        <v>44</v>
      </c>
      <c r="G182" s="285" t="str">
        <f>IF(予約申込書!K161="","",予約申込書!K161)</f>
        <v/>
      </c>
      <c r="H182" s="286"/>
      <c r="I182" s="25" t="s">
        <v>9</v>
      </c>
      <c r="J182" s="285" t="str">
        <f>IF(予約申込書!M161="","",予約申込書!M161)</f>
        <v/>
      </c>
      <c r="K182" s="312"/>
      <c r="L182" s="286"/>
      <c r="M182" s="290" t="s">
        <v>45</v>
      </c>
      <c r="N182" s="291"/>
      <c r="O182" s="23" t="str">
        <f>IF(予約申込書!G160="","",予約申込書!G160)</f>
        <v/>
      </c>
      <c r="AC182" s="26"/>
    </row>
    <row r="183" spans="2:30" s="3" customFormat="1" ht="28.5" customHeight="1" thickBot="1">
      <c r="B183" s="302"/>
      <c r="C183" s="27" t="s">
        <v>46</v>
      </c>
      <c r="D183" s="313" t="str">
        <f>予約申込書!D161&amp;予約申込書!E161</f>
        <v/>
      </c>
      <c r="E183" s="314"/>
      <c r="F183" s="314"/>
      <c r="G183" s="314"/>
      <c r="H183" s="314"/>
      <c r="I183" s="314"/>
      <c r="J183" s="314"/>
      <c r="K183" s="314"/>
      <c r="L183" s="45" t="str">
        <f>受診資格一括確認!U33</f>
        <v xml:space="preserve">     </v>
      </c>
      <c r="M183" s="294" t="s">
        <v>55</v>
      </c>
      <c r="N183" s="295"/>
      <c r="O183" s="28"/>
    </row>
    <row r="184" spans="2:30" s="3" customFormat="1" ht="28.5" customHeight="1" thickTop="1">
      <c r="B184" s="300">
        <v>33</v>
      </c>
      <c r="C184" s="18" t="s">
        <v>6</v>
      </c>
      <c r="D184" s="303" t="str">
        <f>IF(予約申込書!C162="","",予約申込書!C162)</f>
        <v/>
      </c>
      <c r="E184" s="304"/>
      <c r="F184" s="19" t="s">
        <v>40</v>
      </c>
      <c r="G184" s="303" t="str">
        <f>IF(予約申込書!C164="","",予約申込書!C164)</f>
        <v/>
      </c>
      <c r="H184" s="304"/>
      <c r="I184" s="88" t="s">
        <v>11</v>
      </c>
      <c r="J184" s="303" t="str">
        <f>IF(予約申込書!I162="","",予約申込書!I162)</f>
        <v/>
      </c>
      <c r="K184" s="315"/>
      <c r="L184" s="304"/>
      <c r="M184" s="308" t="s">
        <v>41</v>
      </c>
      <c r="N184" s="309"/>
      <c r="O184" s="20" t="str">
        <f>IF(予約申込書!G162="","",予約申込書!G162)</f>
        <v/>
      </c>
    </row>
    <row r="185" spans="2:30" s="3" customFormat="1" ht="28.5" customHeight="1">
      <c r="B185" s="301"/>
      <c r="C185" s="21" t="s">
        <v>35</v>
      </c>
      <c r="D185" s="285" t="str">
        <f>IF(予約申込書!C163="","",予約申込書!C163)</f>
        <v/>
      </c>
      <c r="E185" s="286"/>
      <c r="F185" s="22" t="s">
        <v>57</v>
      </c>
      <c r="G185" s="47" t="str">
        <f>IF(予約申込書!E164="","",予約申込書!E164)</f>
        <v/>
      </c>
      <c r="H185" s="41" t="str">
        <f>受診資格一括確認!K34&amp;"歳"</f>
        <v>126歳</v>
      </c>
      <c r="I185" s="22" t="s">
        <v>42</v>
      </c>
      <c r="J185" s="285" t="str">
        <f>予約申込書!I163&amp;予約申込書!I164&amp;予約申込書!K162&amp;予約申込書!K163&amp;予約申込書!K164</f>
        <v/>
      </c>
      <c r="K185" s="312"/>
      <c r="L185" s="286"/>
      <c r="M185" s="310" t="s">
        <v>14</v>
      </c>
      <c r="N185" s="311"/>
      <c r="O185" s="23" t="str">
        <f>IF(予約申込書!G163="","",予約申込書!G163)</f>
        <v/>
      </c>
    </row>
    <row r="186" spans="2:30" s="3" customFormat="1" ht="28.5" customHeight="1">
      <c r="B186" s="301"/>
      <c r="C186" s="24" t="s">
        <v>43</v>
      </c>
      <c r="D186" s="285"/>
      <c r="E186" s="286"/>
      <c r="F186" s="87" t="s">
        <v>44</v>
      </c>
      <c r="G186" s="285" t="str">
        <f>IF(予約申込書!K165="","",予約申込書!K165)</f>
        <v/>
      </c>
      <c r="H186" s="286"/>
      <c r="I186" s="25" t="s">
        <v>9</v>
      </c>
      <c r="J186" s="285" t="str">
        <f>IF(予約申込書!M165="","",予約申込書!M165)</f>
        <v/>
      </c>
      <c r="K186" s="312"/>
      <c r="L186" s="286"/>
      <c r="M186" s="290" t="s">
        <v>45</v>
      </c>
      <c r="N186" s="291"/>
      <c r="O186" s="23" t="str">
        <f>IF(予約申込書!G164="","",予約申込書!G164)</f>
        <v/>
      </c>
    </row>
    <row r="187" spans="2:30" s="3" customFormat="1" ht="28.5" customHeight="1" thickBot="1">
      <c r="B187" s="302"/>
      <c r="C187" s="27" t="s">
        <v>46</v>
      </c>
      <c r="D187" s="313" t="str">
        <f>予約申込書!D165&amp;予約申込書!E165</f>
        <v/>
      </c>
      <c r="E187" s="314"/>
      <c r="F187" s="314"/>
      <c r="G187" s="314"/>
      <c r="H187" s="314"/>
      <c r="I187" s="314"/>
      <c r="J187" s="314"/>
      <c r="K187" s="314"/>
      <c r="L187" s="45" t="str">
        <f>受診資格一括確認!U34</f>
        <v xml:space="preserve">     </v>
      </c>
      <c r="M187" s="294" t="s">
        <v>55</v>
      </c>
      <c r="N187" s="295"/>
      <c r="O187" s="28"/>
    </row>
    <row r="188" spans="2:30" ht="12" customHeight="1" thickTop="1">
      <c r="R188" s="3"/>
      <c r="S188" s="3"/>
      <c r="T188" s="3"/>
      <c r="U188" s="3"/>
      <c r="V188" s="3"/>
      <c r="W188" s="3"/>
      <c r="X188" s="3"/>
      <c r="Y188" s="3"/>
      <c r="Z188" s="3"/>
      <c r="AA188" s="3"/>
      <c r="AB188" s="3"/>
      <c r="AC188" s="26"/>
      <c r="AD188" s="3"/>
    </row>
    <row r="189" spans="2:30" ht="12" customHeight="1">
      <c r="L189" s="319" t="str">
        <f>IF(E25="","",E25&amp;"　様")</f>
        <v/>
      </c>
      <c r="M189" s="319"/>
      <c r="N189" s="319"/>
      <c r="O189" s="319"/>
      <c r="R189" s="3"/>
      <c r="S189" s="3"/>
      <c r="T189" s="3"/>
      <c r="U189" s="3"/>
      <c r="V189" s="3"/>
      <c r="W189" s="3"/>
      <c r="X189" s="3"/>
      <c r="Y189" s="3"/>
      <c r="Z189" s="3"/>
      <c r="AA189" s="3"/>
      <c r="AB189" s="3"/>
      <c r="AC189" s="26"/>
      <c r="AD189" s="3"/>
    </row>
    <row r="190" spans="2:30" ht="12" customHeight="1" thickBot="1">
      <c r="L190" s="320"/>
      <c r="M190" s="320"/>
      <c r="N190" s="320"/>
      <c r="O190" s="320"/>
      <c r="R190" s="3"/>
      <c r="S190" s="3"/>
      <c r="T190" s="3"/>
      <c r="U190" s="3"/>
      <c r="V190" s="3"/>
      <c r="W190" s="3"/>
      <c r="X190" s="3"/>
      <c r="Y190" s="3"/>
      <c r="Z190" s="3"/>
      <c r="AA190" s="3"/>
      <c r="AB190" s="3"/>
      <c r="AC190" s="26"/>
      <c r="AD190" s="3"/>
    </row>
    <row r="191" spans="2:30" s="3" customFormat="1" ht="28.5" customHeight="1" thickTop="1">
      <c r="B191" s="300">
        <v>34</v>
      </c>
      <c r="C191" s="18" t="s">
        <v>6</v>
      </c>
      <c r="D191" s="303" t="str">
        <f>IF(予約申込書!C166="","",予約申込書!C166)</f>
        <v/>
      </c>
      <c r="E191" s="304"/>
      <c r="F191" s="19" t="s">
        <v>40</v>
      </c>
      <c r="G191" s="303" t="str">
        <f>IF(予約申込書!C168="","",予約申込書!C168)</f>
        <v/>
      </c>
      <c r="H191" s="304"/>
      <c r="I191" s="88" t="s">
        <v>11</v>
      </c>
      <c r="J191" s="303" t="str">
        <f>IF(予約申込書!I166="","",予約申込書!I166)</f>
        <v/>
      </c>
      <c r="K191" s="315"/>
      <c r="L191" s="304"/>
      <c r="M191" s="308" t="s">
        <v>41</v>
      </c>
      <c r="N191" s="309"/>
      <c r="O191" s="20" t="str">
        <f>IF(予約申込書!G166="","",予約申込書!G166)</f>
        <v/>
      </c>
      <c r="AC191" s="26"/>
    </row>
    <row r="192" spans="2:30" s="3" customFormat="1" ht="28.5" customHeight="1">
      <c r="B192" s="301"/>
      <c r="C192" s="21" t="s">
        <v>35</v>
      </c>
      <c r="D192" s="285" t="str">
        <f>IF(予約申込書!C167="","",予約申込書!C167)</f>
        <v/>
      </c>
      <c r="E192" s="286"/>
      <c r="F192" s="22" t="s">
        <v>57</v>
      </c>
      <c r="G192" s="47" t="str">
        <f>IF(予約申込書!E168="","",予約申込書!E168)</f>
        <v/>
      </c>
      <c r="H192" s="41" t="str">
        <f>受診資格一括確認!K35&amp;"歳"</f>
        <v>126歳</v>
      </c>
      <c r="I192" s="22" t="s">
        <v>42</v>
      </c>
      <c r="J192" s="285" t="str">
        <f>予約申込書!I167&amp;予約申込書!I168&amp;予約申込書!K166&amp;予約申込書!K167&amp;予約申込書!K168</f>
        <v/>
      </c>
      <c r="K192" s="312"/>
      <c r="L192" s="286"/>
      <c r="M192" s="310" t="s">
        <v>14</v>
      </c>
      <c r="N192" s="311"/>
      <c r="O192" s="23" t="str">
        <f>IF(予約申込書!G167="","",予約申込書!G167)</f>
        <v/>
      </c>
      <c r="AC192" s="26"/>
    </row>
    <row r="193" spans="2:29" s="3" customFormat="1" ht="28.5" customHeight="1">
      <c r="B193" s="301"/>
      <c r="C193" s="24" t="s">
        <v>43</v>
      </c>
      <c r="D193" s="285"/>
      <c r="E193" s="286"/>
      <c r="F193" s="87" t="s">
        <v>44</v>
      </c>
      <c r="G193" s="285" t="str">
        <f>IF(予約申込書!K169="","",予約申込書!K169)</f>
        <v/>
      </c>
      <c r="H193" s="286"/>
      <c r="I193" s="25" t="s">
        <v>9</v>
      </c>
      <c r="J193" s="285" t="str">
        <f>IF(予約申込書!M169="","",予約申込書!M169)</f>
        <v/>
      </c>
      <c r="K193" s="312"/>
      <c r="L193" s="286"/>
      <c r="M193" s="290" t="s">
        <v>45</v>
      </c>
      <c r="N193" s="291"/>
      <c r="O193" s="23" t="str">
        <f>IF(予約申込書!G168="","",予約申込書!G168)</f>
        <v/>
      </c>
      <c r="AC193" s="26"/>
    </row>
    <row r="194" spans="2:29" s="3" customFormat="1" ht="28.5" customHeight="1" thickBot="1">
      <c r="B194" s="302"/>
      <c r="C194" s="27" t="s">
        <v>46</v>
      </c>
      <c r="D194" s="313" t="str">
        <f>予約申込書!D169&amp;予約申込書!E169</f>
        <v/>
      </c>
      <c r="E194" s="314"/>
      <c r="F194" s="314"/>
      <c r="G194" s="314"/>
      <c r="H194" s="314"/>
      <c r="I194" s="314"/>
      <c r="J194" s="314"/>
      <c r="K194" s="314"/>
      <c r="L194" s="45" t="str">
        <f>受診資格一括確認!U35</f>
        <v xml:space="preserve">     </v>
      </c>
      <c r="M194" s="294" t="s">
        <v>55</v>
      </c>
      <c r="N194" s="295"/>
      <c r="O194" s="28"/>
      <c r="AC194" s="26"/>
    </row>
    <row r="195" spans="2:29" s="3" customFormat="1" ht="28.5" customHeight="1" thickTop="1">
      <c r="B195" s="300">
        <v>35</v>
      </c>
      <c r="C195" s="18" t="s">
        <v>6</v>
      </c>
      <c r="D195" s="303" t="str">
        <f>IF(予約申込書!C170="","",予約申込書!C170)</f>
        <v/>
      </c>
      <c r="E195" s="304"/>
      <c r="F195" s="19" t="s">
        <v>40</v>
      </c>
      <c r="G195" s="303" t="str">
        <f>IF(予約申込書!C172="","",予約申込書!C172)</f>
        <v/>
      </c>
      <c r="H195" s="304"/>
      <c r="I195" s="88" t="s">
        <v>11</v>
      </c>
      <c r="J195" s="303" t="str">
        <f>IF(予約申込書!I170="","",予約申込書!I170)</f>
        <v/>
      </c>
      <c r="K195" s="315"/>
      <c r="L195" s="304"/>
      <c r="M195" s="308" t="s">
        <v>41</v>
      </c>
      <c r="N195" s="309"/>
      <c r="O195" s="20" t="str">
        <f>IF(予約申込書!G170="","",予約申込書!G170)</f>
        <v/>
      </c>
      <c r="AC195" s="26"/>
    </row>
    <row r="196" spans="2:29" s="3" customFormat="1" ht="28.5" customHeight="1">
      <c r="B196" s="301"/>
      <c r="C196" s="21" t="s">
        <v>35</v>
      </c>
      <c r="D196" s="285" t="str">
        <f>IF(予約申込書!C171="","",予約申込書!C171)</f>
        <v/>
      </c>
      <c r="E196" s="286"/>
      <c r="F196" s="22" t="s">
        <v>57</v>
      </c>
      <c r="G196" s="47" t="str">
        <f>IF(予約申込書!E172="","",予約申込書!E172)</f>
        <v/>
      </c>
      <c r="H196" s="41" t="str">
        <f>受診資格一括確認!K36&amp;"歳"</f>
        <v>126歳</v>
      </c>
      <c r="I196" s="22" t="s">
        <v>42</v>
      </c>
      <c r="J196" s="285" t="str">
        <f>予約申込書!I171&amp;予約申込書!I172&amp;予約申込書!K170&amp;予約申込書!K171&amp;予約申込書!K172</f>
        <v/>
      </c>
      <c r="K196" s="312"/>
      <c r="L196" s="286"/>
      <c r="M196" s="310" t="s">
        <v>14</v>
      </c>
      <c r="N196" s="311"/>
      <c r="O196" s="23" t="str">
        <f>IF(予約申込書!G171="","",予約申込書!G171)</f>
        <v/>
      </c>
      <c r="AC196" s="26"/>
    </row>
    <row r="197" spans="2:29" s="3" customFormat="1" ht="28.5" customHeight="1">
      <c r="B197" s="301"/>
      <c r="C197" s="24" t="s">
        <v>43</v>
      </c>
      <c r="D197" s="285"/>
      <c r="E197" s="286"/>
      <c r="F197" s="87" t="s">
        <v>44</v>
      </c>
      <c r="G197" s="285" t="str">
        <f>IF(予約申込書!K173="","",予約申込書!K173)</f>
        <v/>
      </c>
      <c r="H197" s="286"/>
      <c r="I197" s="25" t="s">
        <v>9</v>
      </c>
      <c r="J197" s="285" t="str">
        <f>IF(予約申込書!M173="","",予約申込書!M173)</f>
        <v/>
      </c>
      <c r="K197" s="312"/>
      <c r="L197" s="286"/>
      <c r="M197" s="290" t="s">
        <v>45</v>
      </c>
      <c r="N197" s="291"/>
      <c r="O197" s="23" t="str">
        <f>IF(予約申込書!G172="","",予約申込書!G172)</f>
        <v/>
      </c>
      <c r="AC197" s="26"/>
    </row>
    <row r="198" spans="2:29" s="3" customFormat="1" ht="28.5" customHeight="1" thickBot="1">
      <c r="B198" s="302"/>
      <c r="C198" s="27" t="s">
        <v>46</v>
      </c>
      <c r="D198" s="313" t="str">
        <f>予約申込書!D173&amp;予約申込書!E173</f>
        <v/>
      </c>
      <c r="E198" s="314"/>
      <c r="F198" s="314"/>
      <c r="G198" s="314"/>
      <c r="H198" s="314"/>
      <c r="I198" s="314"/>
      <c r="J198" s="314"/>
      <c r="K198" s="314"/>
      <c r="L198" s="45" t="str">
        <f>受診資格一括確認!U36</f>
        <v xml:space="preserve">     </v>
      </c>
      <c r="M198" s="294" t="s">
        <v>55</v>
      </c>
      <c r="N198" s="295"/>
      <c r="O198" s="28"/>
      <c r="AC198" s="26"/>
    </row>
    <row r="199" spans="2:29" s="3" customFormat="1" ht="28.5" customHeight="1" thickTop="1">
      <c r="B199" s="300">
        <v>36</v>
      </c>
      <c r="C199" s="18" t="s">
        <v>6</v>
      </c>
      <c r="D199" s="303" t="str">
        <f>IF(予約申込書!C174="","",予約申込書!C174)</f>
        <v/>
      </c>
      <c r="E199" s="304"/>
      <c r="F199" s="19" t="s">
        <v>40</v>
      </c>
      <c r="G199" s="303" t="str">
        <f>IF(予約申込書!C176="","",予約申込書!C176)</f>
        <v/>
      </c>
      <c r="H199" s="304"/>
      <c r="I199" s="88" t="s">
        <v>11</v>
      </c>
      <c r="J199" s="303" t="str">
        <f>IF(予約申込書!I174="","",予約申込書!I174)</f>
        <v/>
      </c>
      <c r="K199" s="315"/>
      <c r="L199" s="304"/>
      <c r="M199" s="308" t="s">
        <v>41</v>
      </c>
      <c r="N199" s="309"/>
      <c r="O199" s="20" t="str">
        <f>IF(予約申込書!G174="","",予約申込書!G174)</f>
        <v/>
      </c>
      <c r="AC199" s="26"/>
    </row>
    <row r="200" spans="2:29" s="3" customFormat="1" ht="28.5" customHeight="1">
      <c r="B200" s="301"/>
      <c r="C200" s="21" t="s">
        <v>35</v>
      </c>
      <c r="D200" s="285" t="str">
        <f>IF(予約申込書!C175="","",予約申込書!C175)</f>
        <v/>
      </c>
      <c r="E200" s="286"/>
      <c r="F200" s="22" t="s">
        <v>57</v>
      </c>
      <c r="G200" s="47" t="str">
        <f>IF(予約申込書!E176="","",予約申込書!E176)</f>
        <v/>
      </c>
      <c r="H200" s="41" t="str">
        <f>受診資格一括確認!K37&amp;"歳"</f>
        <v>126歳</v>
      </c>
      <c r="I200" s="22" t="s">
        <v>42</v>
      </c>
      <c r="J200" s="285" t="str">
        <f>予約申込書!I175&amp;予約申込書!I176&amp;予約申込書!K174&amp;予約申込書!K175&amp;予約申込書!K176</f>
        <v/>
      </c>
      <c r="K200" s="312"/>
      <c r="L200" s="286"/>
      <c r="M200" s="310" t="s">
        <v>14</v>
      </c>
      <c r="N200" s="311"/>
      <c r="O200" s="23" t="str">
        <f>IF(予約申込書!G175="","",予約申込書!G175)</f>
        <v/>
      </c>
      <c r="AC200" s="26"/>
    </row>
    <row r="201" spans="2:29" s="3" customFormat="1" ht="28.5" customHeight="1">
      <c r="B201" s="301"/>
      <c r="C201" s="24" t="s">
        <v>43</v>
      </c>
      <c r="D201" s="285"/>
      <c r="E201" s="286"/>
      <c r="F201" s="87" t="s">
        <v>44</v>
      </c>
      <c r="G201" s="285" t="str">
        <f>IF(予約申込書!K177="","",予約申込書!K177)</f>
        <v/>
      </c>
      <c r="H201" s="286"/>
      <c r="I201" s="25" t="s">
        <v>9</v>
      </c>
      <c r="J201" s="285" t="str">
        <f>IF(予約申込書!M177="","",予約申込書!M177)</f>
        <v/>
      </c>
      <c r="K201" s="312"/>
      <c r="L201" s="286"/>
      <c r="M201" s="290" t="s">
        <v>45</v>
      </c>
      <c r="N201" s="291"/>
      <c r="O201" s="23" t="str">
        <f>IF(予約申込書!G176="","",予約申込書!G176)</f>
        <v/>
      </c>
      <c r="AC201" s="26"/>
    </row>
    <row r="202" spans="2:29" s="3" customFormat="1" ht="28.5" customHeight="1" thickBot="1">
      <c r="B202" s="302"/>
      <c r="C202" s="27" t="s">
        <v>46</v>
      </c>
      <c r="D202" s="313" t="str">
        <f>予約申込書!D177&amp;予約申込書!E177</f>
        <v/>
      </c>
      <c r="E202" s="314"/>
      <c r="F202" s="314"/>
      <c r="G202" s="314"/>
      <c r="H202" s="314"/>
      <c r="I202" s="314"/>
      <c r="J202" s="314"/>
      <c r="K202" s="314"/>
      <c r="L202" s="45" t="str">
        <f>受診資格一括確認!U37</f>
        <v xml:space="preserve">     </v>
      </c>
      <c r="M202" s="294" t="s">
        <v>55</v>
      </c>
      <c r="N202" s="295"/>
      <c r="O202" s="28"/>
      <c r="AC202" s="26"/>
    </row>
    <row r="203" spans="2:29" s="3" customFormat="1" ht="28.5" customHeight="1" thickTop="1">
      <c r="B203" s="300">
        <v>37</v>
      </c>
      <c r="C203" s="18" t="s">
        <v>6</v>
      </c>
      <c r="D203" s="303" t="str">
        <f>IF(予約申込書!C178="","",予約申込書!C178)</f>
        <v/>
      </c>
      <c r="E203" s="304"/>
      <c r="F203" s="19" t="s">
        <v>40</v>
      </c>
      <c r="G203" s="303" t="str">
        <f>IF(予約申込書!C180="","",予約申込書!C180)</f>
        <v/>
      </c>
      <c r="H203" s="304"/>
      <c r="I203" s="88" t="s">
        <v>11</v>
      </c>
      <c r="J203" s="303" t="str">
        <f>IF(予約申込書!I178="","",予約申込書!I178)</f>
        <v/>
      </c>
      <c r="K203" s="315"/>
      <c r="L203" s="304"/>
      <c r="M203" s="308" t="s">
        <v>41</v>
      </c>
      <c r="N203" s="309"/>
      <c r="O203" s="20" t="str">
        <f>IF(予約申込書!G178="","",予約申込書!G178)</f>
        <v/>
      </c>
      <c r="AC203" s="26"/>
    </row>
    <row r="204" spans="2:29" s="3" customFormat="1" ht="28.5" customHeight="1">
      <c r="B204" s="301"/>
      <c r="C204" s="21" t="s">
        <v>35</v>
      </c>
      <c r="D204" s="285" t="str">
        <f>IF(予約申込書!C179="","",予約申込書!C179)</f>
        <v/>
      </c>
      <c r="E204" s="286"/>
      <c r="F204" s="22" t="s">
        <v>57</v>
      </c>
      <c r="G204" s="47" t="str">
        <f>IF(予約申込書!E180="","",予約申込書!E180)</f>
        <v/>
      </c>
      <c r="H204" s="41" t="str">
        <f>受診資格一括確認!K38&amp;"歳"</f>
        <v>126歳</v>
      </c>
      <c r="I204" s="22" t="s">
        <v>42</v>
      </c>
      <c r="J204" s="285" t="str">
        <f>予約申込書!I179&amp;予約申込書!I180&amp;予約申込書!K178&amp;予約申込書!K179&amp;予約申込書!K180</f>
        <v/>
      </c>
      <c r="K204" s="312"/>
      <c r="L204" s="286"/>
      <c r="M204" s="310" t="s">
        <v>14</v>
      </c>
      <c r="N204" s="311"/>
      <c r="O204" s="23" t="str">
        <f>IF(予約申込書!G179="","",予約申込書!G179)</f>
        <v/>
      </c>
      <c r="AC204" s="26"/>
    </row>
    <row r="205" spans="2:29" s="3" customFormat="1" ht="28.5" customHeight="1">
      <c r="B205" s="301"/>
      <c r="C205" s="24" t="s">
        <v>43</v>
      </c>
      <c r="D205" s="285"/>
      <c r="E205" s="286"/>
      <c r="F205" s="87" t="s">
        <v>44</v>
      </c>
      <c r="G205" s="285" t="str">
        <f>IF(予約申込書!K181="","",予約申込書!K181)</f>
        <v/>
      </c>
      <c r="H205" s="286"/>
      <c r="I205" s="25" t="s">
        <v>9</v>
      </c>
      <c r="J205" s="285" t="str">
        <f>IF(予約申込書!M181="","",予約申込書!M181)</f>
        <v/>
      </c>
      <c r="K205" s="312"/>
      <c r="L205" s="286"/>
      <c r="M205" s="290" t="s">
        <v>45</v>
      </c>
      <c r="N205" s="291"/>
      <c r="O205" s="23" t="str">
        <f>IF(予約申込書!G180="","",予約申込書!G180)</f>
        <v/>
      </c>
      <c r="AC205" s="26"/>
    </row>
    <row r="206" spans="2:29" s="3" customFormat="1" ht="28.5" customHeight="1" thickBot="1">
      <c r="B206" s="302"/>
      <c r="C206" s="27" t="s">
        <v>46</v>
      </c>
      <c r="D206" s="313" t="str">
        <f>予約申込書!D181&amp;予約申込書!E181</f>
        <v/>
      </c>
      <c r="E206" s="314"/>
      <c r="F206" s="314"/>
      <c r="G206" s="314"/>
      <c r="H206" s="314"/>
      <c r="I206" s="314"/>
      <c r="J206" s="314"/>
      <c r="K206" s="314"/>
      <c r="L206" s="45" t="str">
        <f>受診資格一括確認!U38</f>
        <v xml:space="preserve">     </v>
      </c>
      <c r="M206" s="294" t="s">
        <v>55</v>
      </c>
      <c r="N206" s="295"/>
      <c r="O206" s="28"/>
      <c r="AC206" s="26"/>
    </row>
    <row r="207" spans="2:29" s="3" customFormat="1" ht="28.5" customHeight="1" thickTop="1">
      <c r="B207" s="300">
        <v>38</v>
      </c>
      <c r="C207" s="18" t="s">
        <v>6</v>
      </c>
      <c r="D207" s="303" t="str">
        <f>IF(予約申込書!C182="","",予約申込書!C182)</f>
        <v/>
      </c>
      <c r="E207" s="304"/>
      <c r="F207" s="19" t="s">
        <v>40</v>
      </c>
      <c r="G207" s="303" t="str">
        <f>IF(予約申込書!C184="","",予約申込書!C184)</f>
        <v/>
      </c>
      <c r="H207" s="304"/>
      <c r="I207" s="88" t="s">
        <v>11</v>
      </c>
      <c r="J207" s="303" t="str">
        <f>IF(予約申込書!I182="","",予約申込書!I182)</f>
        <v/>
      </c>
      <c r="K207" s="315"/>
      <c r="L207" s="304"/>
      <c r="M207" s="308" t="s">
        <v>41</v>
      </c>
      <c r="N207" s="309"/>
      <c r="O207" s="20" t="str">
        <f>IF(予約申込書!G182="","",予約申込書!G182)</f>
        <v/>
      </c>
      <c r="AC207" s="26"/>
    </row>
    <row r="208" spans="2:29" s="3" customFormat="1" ht="28.5" customHeight="1">
      <c r="B208" s="301"/>
      <c r="C208" s="21" t="s">
        <v>35</v>
      </c>
      <c r="D208" s="285" t="str">
        <f>IF(予約申込書!C183="","",予約申込書!C183)</f>
        <v/>
      </c>
      <c r="E208" s="286"/>
      <c r="F208" s="22" t="s">
        <v>57</v>
      </c>
      <c r="G208" s="47" t="str">
        <f>IF(予約申込書!E184="","",予約申込書!E184)</f>
        <v/>
      </c>
      <c r="H208" s="41" t="str">
        <f>受診資格一括確認!K39&amp;"歳"</f>
        <v>126歳</v>
      </c>
      <c r="I208" s="22" t="s">
        <v>42</v>
      </c>
      <c r="J208" s="285" t="str">
        <f>予約申込書!I183&amp;予約申込書!I184&amp;予約申込書!K182&amp;予約申込書!K183&amp;予約申込書!K184</f>
        <v/>
      </c>
      <c r="K208" s="312"/>
      <c r="L208" s="286"/>
      <c r="M208" s="310" t="s">
        <v>14</v>
      </c>
      <c r="N208" s="311"/>
      <c r="O208" s="23" t="str">
        <f>IF(予約申込書!G183="","",予約申込書!G183)</f>
        <v/>
      </c>
      <c r="AC208" s="26"/>
    </row>
    <row r="209" spans="2:30" s="3" customFormat="1" ht="28.5" customHeight="1">
      <c r="B209" s="301"/>
      <c r="C209" s="24" t="s">
        <v>43</v>
      </c>
      <c r="D209" s="285"/>
      <c r="E209" s="286"/>
      <c r="F209" s="87" t="s">
        <v>44</v>
      </c>
      <c r="G209" s="285" t="str">
        <f>IF(予約申込書!K185="","",予約申込書!K185)</f>
        <v/>
      </c>
      <c r="H209" s="286"/>
      <c r="I209" s="25" t="s">
        <v>9</v>
      </c>
      <c r="J209" s="285" t="str">
        <f>IF(予約申込書!M185="","",予約申込書!M185)</f>
        <v/>
      </c>
      <c r="K209" s="312"/>
      <c r="L209" s="286"/>
      <c r="M209" s="290" t="s">
        <v>45</v>
      </c>
      <c r="N209" s="291"/>
      <c r="O209" s="23" t="str">
        <f>IF(予約申込書!G184="","",予約申込書!G184)</f>
        <v/>
      </c>
      <c r="AC209" s="26"/>
    </row>
    <row r="210" spans="2:30" s="3" customFormat="1" ht="28.5" customHeight="1" thickBot="1">
      <c r="B210" s="302"/>
      <c r="C210" s="27" t="s">
        <v>46</v>
      </c>
      <c r="D210" s="313" t="str">
        <f>予約申込書!D185&amp;予約申込書!E185</f>
        <v/>
      </c>
      <c r="E210" s="314"/>
      <c r="F210" s="314"/>
      <c r="G210" s="314"/>
      <c r="H210" s="314"/>
      <c r="I210" s="314"/>
      <c r="J210" s="314"/>
      <c r="K210" s="314"/>
      <c r="L210" s="45" t="str">
        <f>受診資格一括確認!U39</f>
        <v xml:space="preserve">     </v>
      </c>
      <c r="M210" s="294" t="s">
        <v>55</v>
      </c>
      <c r="N210" s="295"/>
      <c r="O210" s="28"/>
      <c r="AC210" s="26"/>
    </row>
    <row r="211" spans="2:30" ht="12" customHeight="1" thickTop="1">
      <c r="R211" s="3"/>
      <c r="S211" s="3"/>
      <c r="T211" s="3"/>
      <c r="U211" s="3"/>
      <c r="V211" s="3"/>
      <c r="W211" s="3"/>
      <c r="X211" s="3"/>
      <c r="Y211" s="3"/>
      <c r="Z211" s="3"/>
      <c r="AA211" s="3"/>
      <c r="AB211" s="3"/>
      <c r="AC211" s="26"/>
      <c r="AD211" s="3"/>
    </row>
    <row r="212" spans="2:30" ht="12" customHeight="1">
      <c r="L212" s="319" t="str">
        <f>IF(E25="","",E25&amp;"　様")</f>
        <v/>
      </c>
      <c r="M212" s="319"/>
      <c r="N212" s="319"/>
      <c r="O212" s="319"/>
      <c r="R212" s="3"/>
      <c r="S212" s="3"/>
      <c r="T212" s="3"/>
      <c r="U212" s="3"/>
      <c r="V212" s="3"/>
      <c r="W212" s="3"/>
      <c r="X212" s="3"/>
      <c r="Y212" s="3"/>
      <c r="Z212" s="3"/>
      <c r="AA212" s="3"/>
      <c r="AB212" s="3"/>
      <c r="AC212" s="26"/>
      <c r="AD212" s="3"/>
    </row>
    <row r="213" spans="2:30" ht="12" customHeight="1" thickBot="1">
      <c r="L213" s="320"/>
      <c r="M213" s="320"/>
      <c r="N213" s="320"/>
      <c r="O213" s="320"/>
      <c r="R213" s="3"/>
      <c r="S213" s="3"/>
      <c r="T213" s="3"/>
      <c r="U213" s="3"/>
      <c r="V213" s="3"/>
      <c r="W213" s="3"/>
      <c r="X213" s="3"/>
      <c r="Y213" s="3"/>
      <c r="Z213" s="3"/>
      <c r="AA213" s="3"/>
      <c r="AB213" s="3"/>
      <c r="AC213" s="26"/>
      <c r="AD213" s="3"/>
    </row>
    <row r="214" spans="2:30" s="3" customFormat="1" ht="28.5" customHeight="1" thickTop="1">
      <c r="B214" s="300">
        <v>39</v>
      </c>
      <c r="C214" s="18" t="s">
        <v>6</v>
      </c>
      <c r="D214" s="303" t="str">
        <f>IF(予約申込書!C186="","",予約申込書!C186)</f>
        <v/>
      </c>
      <c r="E214" s="304"/>
      <c r="F214" s="19" t="s">
        <v>40</v>
      </c>
      <c r="G214" s="303" t="str">
        <f>IF(予約申込書!C188="","",予約申込書!C188)</f>
        <v/>
      </c>
      <c r="H214" s="304"/>
      <c r="I214" s="88" t="s">
        <v>11</v>
      </c>
      <c r="J214" s="303" t="str">
        <f>IF(予約申込書!I186="","",予約申込書!I186)</f>
        <v/>
      </c>
      <c r="K214" s="315"/>
      <c r="L214" s="304"/>
      <c r="M214" s="308" t="s">
        <v>41</v>
      </c>
      <c r="N214" s="309"/>
      <c r="O214" s="20" t="str">
        <f>IF(予約申込書!G186="","",予約申込書!G186)</f>
        <v/>
      </c>
      <c r="AC214" s="26"/>
    </row>
    <row r="215" spans="2:30" s="3" customFormat="1" ht="28.5" customHeight="1">
      <c r="B215" s="301"/>
      <c r="C215" s="21" t="s">
        <v>35</v>
      </c>
      <c r="D215" s="285" t="str">
        <f>IF(予約申込書!C187="","",予約申込書!C187)</f>
        <v/>
      </c>
      <c r="E215" s="286"/>
      <c r="F215" s="22" t="s">
        <v>57</v>
      </c>
      <c r="G215" s="47" t="str">
        <f>IF(予約申込書!E188="","",予約申込書!E188)</f>
        <v/>
      </c>
      <c r="H215" s="41" t="str">
        <f>受診資格一括確認!K40&amp;"歳"</f>
        <v>126歳</v>
      </c>
      <c r="I215" s="22" t="s">
        <v>42</v>
      </c>
      <c r="J215" s="285" t="str">
        <f>予約申込書!I187&amp;予約申込書!I188&amp;予約申込書!K186&amp;予約申込書!K187&amp;予約申込書!K188</f>
        <v/>
      </c>
      <c r="K215" s="312"/>
      <c r="L215" s="286"/>
      <c r="M215" s="310" t="s">
        <v>14</v>
      </c>
      <c r="N215" s="311"/>
      <c r="O215" s="23" t="str">
        <f>IF(予約申込書!G187="","",予約申込書!G187)</f>
        <v/>
      </c>
      <c r="AC215" s="26"/>
    </row>
    <row r="216" spans="2:30" s="3" customFormat="1" ht="28.5" customHeight="1">
      <c r="B216" s="301"/>
      <c r="C216" s="24" t="s">
        <v>43</v>
      </c>
      <c r="D216" s="285"/>
      <c r="E216" s="286"/>
      <c r="F216" s="87" t="s">
        <v>44</v>
      </c>
      <c r="G216" s="285" t="str">
        <f>IF(予約申込書!K189="","",予約申込書!K189)</f>
        <v/>
      </c>
      <c r="H216" s="286"/>
      <c r="I216" s="25" t="s">
        <v>9</v>
      </c>
      <c r="J216" s="285" t="str">
        <f>IF(予約申込書!M189="","",予約申込書!M189)</f>
        <v/>
      </c>
      <c r="K216" s="312"/>
      <c r="L216" s="286"/>
      <c r="M216" s="290" t="s">
        <v>45</v>
      </c>
      <c r="N216" s="291"/>
      <c r="O216" s="23" t="str">
        <f>IF(予約申込書!G188="","",予約申込書!G188)</f>
        <v/>
      </c>
      <c r="AC216" s="26"/>
    </row>
    <row r="217" spans="2:30" s="3" customFormat="1" ht="28.5" customHeight="1" thickBot="1">
      <c r="B217" s="302"/>
      <c r="C217" s="27" t="s">
        <v>46</v>
      </c>
      <c r="D217" s="313" t="str">
        <f>予約申込書!D189&amp;予約申込書!E189</f>
        <v/>
      </c>
      <c r="E217" s="314"/>
      <c r="F217" s="314"/>
      <c r="G217" s="314"/>
      <c r="H217" s="314"/>
      <c r="I217" s="314"/>
      <c r="J217" s="314"/>
      <c r="K217" s="314"/>
      <c r="L217" s="45" t="str">
        <f>受診資格一括確認!U40</f>
        <v xml:space="preserve">     </v>
      </c>
      <c r="M217" s="294" t="s">
        <v>55</v>
      </c>
      <c r="N217" s="295"/>
      <c r="O217" s="28"/>
      <c r="AC217" s="26"/>
    </row>
    <row r="218" spans="2:30" s="3" customFormat="1" ht="28.5" customHeight="1" thickTop="1">
      <c r="B218" s="300">
        <v>40</v>
      </c>
      <c r="C218" s="18" t="s">
        <v>6</v>
      </c>
      <c r="D218" s="303" t="str">
        <f>IF(予約申込書!C190="","",予約申込書!C190)</f>
        <v/>
      </c>
      <c r="E218" s="304"/>
      <c r="F218" s="19" t="s">
        <v>40</v>
      </c>
      <c r="G218" s="303" t="str">
        <f>IF(予約申込書!C192="","",予約申込書!C192)</f>
        <v/>
      </c>
      <c r="H218" s="304"/>
      <c r="I218" s="88" t="s">
        <v>11</v>
      </c>
      <c r="J218" s="303" t="str">
        <f>IF(予約申込書!I190="","",予約申込書!I190)</f>
        <v/>
      </c>
      <c r="K218" s="315"/>
      <c r="L218" s="304"/>
      <c r="M218" s="308" t="s">
        <v>41</v>
      </c>
      <c r="N218" s="309"/>
      <c r="O218" s="20" t="str">
        <f>IF(予約申込書!G190="","",予約申込書!G190)</f>
        <v/>
      </c>
      <c r="AC218" s="26"/>
    </row>
    <row r="219" spans="2:30" s="3" customFormat="1" ht="28.5" customHeight="1">
      <c r="B219" s="301"/>
      <c r="C219" s="21" t="s">
        <v>35</v>
      </c>
      <c r="D219" s="285" t="str">
        <f>IF(予約申込書!C191="","",予約申込書!C191)</f>
        <v/>
      </c>
      <c r="E219" s="286"/>
      <c r="F219" s="22" t="s">
        <v>57</v>
      </c>
      <c r="G219" s="47" t="str">
        <f>IF(予約申込書!E192="","",予約申込書!E192)</f>
        <v/>
      </c>
      <c r="H219" s="41" t="str">
        <f>受診資格一括確認!K41&amp;"歳"</f>
        <v>126歳</v>
      </c>
      <c r="I219" s="22" t="s">
        <v>42</v>
      </c>
      <c r="J219" s="285" t="str">
        <f>予約申込書!I191&amp;予約申込書!I192&amp;予約申込書!K190&amp;予約申込書!K191&amp;予約申込書!K192</f>
        <v/>
      </c>
      <c r="K219" s="312"/>
      <c r="L219" s="286"/>
      <c r="M219" s="310" t="s">
        <v>14</v>
      </c>
      <c r="N219" s="311"/>
      <c r="O219" s="23" t="str">
        <f>IF(予約申込書!G191="","",予約申込書!G191)</f>
        <v/>
      </c>
      <c r="AC219" s="26"/>
    </row>
    <row r="220" spans="2:30" s="3" customFormat="1" ht="28.5" customHeight="1">
      <c r="B220" s="301"/>
      <c r="C220" s="24" t="s">
        <v>43</v>
      </c>
      <c r="D220" s="285"/>
      <c r="E220" s="286"/>
      <c r="F220" s="87" t="s">
        <v>44</v>
      </c>
      <c r="G220" s="285" t="str">
        <f>IF(予約申込書!K193="","",予約申込書!K193)</f>
        <v/>
      </c>
      <c r="H220" s="286"/>
      <c r="I220" s="25" t="s">
        <v>9</v>
      </c>
      <c r="J220" s="285" t="str">
        <f>IF(予約申込書!M193="","",予約申込書!M193)</f>
        <v/>
      </c>
      <c r="K220" s="312"/>
      <c r="L220" s="286"/>
      <c r="M220" s="290" t="s">
        <v>45</v>
      </c>
      <c r="N220" s="291"/>
      <c r="O220" s="23" t="str">
        <f>IF(予約申込書!G192="","",予約申込書!G192)</f>
        <v/>
      </c>
      <c r="AC220" s="26"/>
    </row>
    <row r="221" spans="2:30" s="3" customFormat="1" ht="28.5" customHeight="1" thickBot="1">
      <c r="B221" s="302"/>
      <c r="C221" s="27" t="s">
        <v>46</v>
      </c>
      <c r="D221" s="313" t="str">
        <f>予約申込書!D193&amp;予約申込書!E193</f>
        <v/>
      </c>
      <c r="E221" s="314"/>
      <c r="F221" s="314"/>
      <c r="G221" s="314"/>
      <c r="H221" s="314"/>
      <c r="I221" s="314"/>
      <c r="J221" s="314"/>
      <c r="K221" s="314"/>
      <c r="L221" s="45" t="str">
        <f>受診資格一括確認!U41</f>
        <v xml:space="preserve">     </v>
      </c>
      <c r="M221" s="294" t="s">
        <v>55</v>
      </c>
      <c r="N221" s="295"/>
      <c r="O221" s="28"/>
      <c r="AC221" s="26"/>
    </row>
    <row r="222" spans="2:30" s="5" customFormat="1" ht="27.75" customHeight="1" thickTop="1">
      <c r="B222" s="326"/>
      <c r="C222" s="67"/>
      <c r="D222" s="324"/>
      <c r="E222" s="324"/>
      <c r="F222" s="55"/>
      <c r="G222" s="56"/>
      <c r="H222" s="57"/>
      <c r="I222" s="55"/>
      <c r="J222" s="324"/>
      <c r="K222" s="324"/>
      <c r="L222" s="324"/>
      <c r="M222" s="324"/>
      <c r="N222" s="324"/>
      <c r="O222" s="58"/>
    </row>
    <row r="223" spans="2:30" s="5" customFormat="1" ht="27.75" customHeight="1">
      <c r="B223" s="326"/>
      <c r="C223" s="34"/>
      <c r="D223" s="324"/>
      <c r="E223" s="324"/>
      <c r="F223" s="65"/>
      <c r="G223" s="324"/>
      <c r="H223" s="324"/>
      <c r="I223" s="55"/>
      <c r="J223" s="324"/>
      <c r="K223" s="324"/>
      <c r="L223" s="324"/>
      <c r="M223" s="325"/>
      <c r="N223" s="325"/>
      <c r="O223" s="58"/>
    </row>
    <row r="224" spans="2:30" s="5" customFormat="1" ht="27.75" customHeight="1">
      <c r="B224" s="326"/>
      <c r="C224" s="34"/>
      <c r="D224" s="324"/>
      <c r="E224" s="324"/>
      <c r="F224" s="324"/>
      <c r="G224" s="324"/>
      <c r="H224" s="324"/>
      <c r="I224" s="324"/>
      <c r="J224" s="324"/>
      <c r="K224" s="324"/>
      <c r="L224" s="59"/>
      <c r="M224" s="324"/>
      <c r="N224" s="324"/>
      <c r="O224" s="58"/>
    </row>
    <row r="225" spans="2:15" s="5" customFormat="1" ht="27.75" customHeight="1">
      <c r="B225" s="326"/>
      <c r="C225" s="67"/>
      <c r="D225" s="325"/>
      <c r="E225" s="325"/>
      <c r="F225" s="60"/>
      <c r="G225" s="325"/>
      <c r="H225" s="325"/>
      <c r="I225" s="67"/>
      <c r="J225" s="325"/>
      <c r="K225" s="325"/>
      <c r="L225" s="325"/>
      <c r="M225" s="325"/>
      <c r="N225" s="325"/>
      <c r="O225" s="58"/>
    </row>
    <row r="226" spans="2:15" s="5" customFormat="1" ht="27.75" customHeight="1">
      <c r="B226" s="326"/>
      <c r="C226" s="67"/>
      <c r="D226" s="324"/>
      <c r="E226" s="324"/>
      <c r="F226" s="55"/>
      <c r="G226" s="56"/>
      <c r="H226" s="57"/>
      <c r="I226" s="55"/>
      <c r="J226" s="324"/>
      <c r="K226" s="324"/>
      <c r="L226" s="324"/>
      <c r="M226" s="324"/>
      <c r="N226" s="324"/>
      <c r="O226" s="58"/>
    </row>
    <row r="227" spans="2:15" s="5" customFormat="1" ht="27.75" customHeight="1">
      <c r="B227" s="326"/>
      <c r="C227" s="34"/>
      <c r="D227" s="324"/>
      <c r="E227" s="324"/>
      <c r="F227" s="65"/>
      <c r="G227" s="324"/>
      <c r="H227" s="324"/>
      <c r="I227" s="55"/>
      <c r="J227" s="324"/>
      <c r="K227" s="324"/>
      <c r="L227" s="324"/>
      <c r="M227" s="325"/>
      <c r="N227" s="325"/>
      <c r="O227" s="58"/>
    </row>
    <row r="228" spans="2:15" s="5" customFormat="1" ht="27.75" customHeight="1">
      <c r="B228" s="326"/>
      <c r="C228" s="34"/>
      <c r="D228" s="324"/>
      <c r="E228" s="324"/>
      <c r="F228" s="324"/>
      <c r="G228" s="324"/>
      <c r="H228" s="324"/>
      <c r="I228" s="324"/>
      <c r="J228" s="324"/>
      <c r="K228" s="324"/>
      <c r="L228" s="59"/>
      <c r="M228" s="324"/>
      <c r="N228" s="324"/>
      <c r="O228" s="58"/>
    </row>
    <row r="229" spans="2:15" s="5" customFormat="1" ht="27.75" customHeight="1">
      <c r="B229" s="326"/>
      <c r="C229" s="67"/>
      <c r="D229" s="325"/>
      <c r="E229" s="325"/>
      <c r="F229" s="60"/>
      <c r="G229" s="325"/>
      <c r="H229" s="325"/>
      <c r="I229" s="67"/>
      <c r="J229" s="325"/>
      <c r="K229" s="325"/>
      <c r="L229" s="325"/>
      <c r="M229" s="325"/>
      <c r="N229" s="325"/>
      <c r="O229" s="58"/>
    </row>
    <row r="230" spans="2:15" s="5" customFormat="1" ht="27.75" customHeight="1">
      <c r="B230" s="326"/>
      <c r="C230" s="67"/>
      <c r="D230" s="324"/>
      <c r="E230" s="324"/>
      <c r="F230" s="55"/>
      <c r="G230" s="56"/>
      <c r="H230" s="57"/>
      <c r="I230" s="55"/>
      <c r="J230" s="324"/>
      <c r="K230" s="324"/>
      <c r="L230" s="324"/>
      <c r="M230" s="324"/>
      <c r="N230" s="324"/>
      <c r="O230" s="58"/>
    </row>
    <row r="231" spans="2:15" s="5" customFormat="1" ht="27.75" customHeight="1">
      <c r="B231" s="326"/>
      <c r="C231" s="34"/>
      <c r="D231" s="324"/>
      <c r="E231" s="324"/>
      <c r="F231" s="65"/>
      <c r="G231" s="324"/>
      <c r="H231" s="324"/>
      <c r="I231" s="55"/>
      <c r="J231" s="324"/>
      <c r="K231" s="324"/>
      <c r="L231" s="324"/>
      <c r="M231" s="325"/>
      <c r="N231" s="325"/>
      <c r="O231" s="58"/>
    </row>
    <row r="232" spans="2:15" s="5" customFormat="1" ht="27.75" customHeight="1">
      <c r="B232" s="326"/>
      <c r="C232" s="34"/>
      <c r="D232" s="324"/>
      <c r="E232" s="324"/>
      <c r="F232" s="324"/>
      <c r="G232" s="324"/>
      <c r="H232" s="324"/>
      <c r="I232" s="324"/>
      <c r="J232" s="324"/>
      <c r="K232" s="324"/>
      <c r="L232" s="59"/>
      <c r="M232" s="324"/>
      <c r="N232" s="324"/>
      <c r="O232" s="58"/>
    </row>
  </sheetData>
  <mergeCells count="677">
    <mergeCell ref="B10:B14"/>
    <mergeCell ref="C11:D12"/>
    <mergeCell ref="C14:D14"/>
    <mergeCell ref="E14:N14"/>
    <mergeCell ref="E13:N13"/>
    <mergeCell ref="E11:N11"/>
    <mergeCell ref="E12:N12"/>
    <mergeCell ref="E10:N10"/>
    <mergeCell ref="J231:L231"/>
    <mergeCell ref="M231:N231"/>
    <mergeCell ref="D227:E227"/>
    <mergeCell ref="G227:H227"/>
    <mergeCell ref="J227:L227"/>
    <mergeCell ref="M227:N227"/>
    <mergeCell ref="D228:K228"/>
    <mergeCell ref="M228:N228"/>
    <mergeCell ref="D224:K224"/>
    <mergeCell ref="M224:N224"/>
    <mergeCell ref="B225:B228"/>
    <mergeCell ref="D225:E225"/>
    <mergeCell ref="G225:H225"/>
    <mergeCell ref="J225:L225"/>
    <mergeCell ref="M225:N225"/>
    <mergeCell ref="D226:E226"/>
    <mergeCell ref="D232:K232"/>
    <mergeCell ref="M232:N232"/>
    <mergeCell ref="B229:B232"/>
    <mergeCell ref="D229:E229"/>
    <mergeCell ref="G229:H229"/>
    <mergeCell ref="J229:L229"/>
    <mergeCell ref="M229:N229"/>
    <mergeCell ref="D230:E230"/>
    <mergeCell ref="J230:L230"/>
    <mergeCell ref="M230:N230"/>
    <mergeCell ref="D231:E231"/>
    <mergeCell ref="G231:H231"/>
    <mergeCell ref="J226:L226"/>
    <mergeCell ref="M226:N226"/>
    <mergeCell ref="J222:L222"/>
    <mergeCell ref="M222:N222"/>
    <mergeCell ref="D223:E223"/>
    <mergeCell ref="G223:H223"/>
    <mergeCell ref="J223:L223"/>
    <mergeCell ref="M223:N223"/>
    <mergeCell ref="B222:B224"/>
    <mergeCell ref="D222:E222"/>
    <mergeCell ref="B218:B221"/>
    <mergeCell ref="D218:E218"/>
    <mergeCell ref="G218:H218"/>
    <mergeCell ref="J218:L218"/>
    <mergeCell ref="M218:N218"/>
    <mergeCell ref="D221:K221"/>
    <mergeCell ref="M221:N221"/>
    <mergeCell ref="D219:E219"/>
    <mergeCell ref="J219:L219"/>
    <mergeCell ref="M219:N219"/>
    <mergeCell ref="D220:E220"/>
    <mergeCell ref="G220:H220"/>
    <mergeCell ref="J220:L220"/>
    <mergeCell ref="M220:N220"/>
    <mergeCell ref="L212:O213"/>
    <mergeCell ref="B214:B217"/>
    <mergeCell ref="D214:E214"/>
    <mergeCell ref="G214:H214"/>
    <mergeCell ref="J214:L214"/>
    <mergeCell ref="M214:N214"/>
    <mergeCell ref="D215:E215"/>
    <mergeCell ref="J215:L215"/>
    <mergeCell ref="M215:N215"/>
    <mergeCell ref="D216:E216"/>
    <mergeCell ref="G216:H216"/>
    <mergeCell ref="J216:L216"/>
    <mergeCell ref="M216:N216"/>
    <mergeCell ref="D217:K217"/>
    <mergeCell ref="M217:N217"/>
    <mergeCell ref="D210:K210"/>
    <mergeCell ref="M210:N210"/>
    <mergeCell ref="D206:K206"/>
    <mergeCell ref="M206:N206"/>
    <mergeCell ref="B207:B210"/>
    <mergeCell ref="D207:E207"/>
    <mergeCell ref="G207:H207"/>
    <mergeCell ref="J207:L207"/>
    <mergeCell ref="M207:N207"/>
    <mergeCell ref="D208:E208"/>
    <mergeCell ref="J208:L208"/>
    <mergeCell ref="M208:N208"/>
    <mergeCell ref="B203:B206"/>
    <mergeCell ref="J204:L204"/>
    <mergeCell ref="M204:N204"/>
    <mergeCell ref="D205:E205"/>
    <mergeCell ref="G205:H205"/>
    <mergeCell ref="J205:L205"/>
    <mergeCell ref="M205:N205"/>
    <mergeCell ref="D203:E203"/>
    <mergeCell ref="G203:H203"/>
    <mergeCell ref="J203:L203"/>
    <mergeCell ref="M203:N203"/>
    <mergeCell ref="D204:E204"/>
    <mergeCell ref="D209:E209"/>
    <mergeCell ref="G209:H209"/>
    <mergeCell ref="J209:L209"/>
    <mergeCell ref="M209:N209"/>
    <mergeCell ref="B199:B202"/>
    <mergeCell ref="D199:E199"/>
    <mergeCell ref="G199:H199"/>
    <mergeCell ref="J199:L199"/>
    <mergeCell ref="M199:N199"/>
    <mergeCell ref="D200:E200"/>
    <mergeCell ref="J200:L200"/>
    <mergeCell ref="M200:N200"/>
    <mergeCell ref="D201:E201"/>
    <mergeCell ref="G201:H201"/>
    <mergeCell ref="J201:L201"/>
    <mergeCell ref="M201:N201"/>
    <mergeCell ref="D202:K202"/>
    <mergeCell ref="M202:N202"/>
    <mergeCell ref="D198:K198"/>
    <mergeCell ref="M198:N198"/>
    <mergeCell ref="D194:K194"/>
    <mergeCell ref="M194:N194"/>
    <mergeCell ref="B195:B198"/>
    <mergeCell ref="D195:E195"/>
    <mergeCell ref="G195:H195"/>
    <mergeCell ref="J195:L195"/>
    <mergeCell ref="M195:N195"/>
    <mergeCell ref="D196:E196"/>
    <mergeCell ref="J196:L196"/>
    <mergeCell ref="M196:N196"/>
    <mergeCell ref="B191:B194"/>
    <mergeCell ref="D192:E192"/>
    <mergeCell ref="J192:L192"/>
    <mergeCell ref="M192:N192"/>
    <mergeCell ref="D193:E193"/>
    <mergeCell ref="G193:H193"/>
    <mergeCell ref="J193:L193"/>
    <mergeCell ref="M193:N193"/>
    <mergeCell ref="L189:O190"/>
    <mergeCell ref="D191:E191"/>
    <mergeCell ref="G191:H191"/>
    <mergeCell ref="J191:L191"/>
    <mergeCell ref="M191:N191"/>
    <mergeCell ref="D197:E197"/>
    <mergeCell ref="G197:H197"/>
    <mergeCell ref="J197:L197"/>
    <mergeCell ref="M197:N197"/>
    <mergeCell ref="B184:B187"/>
    <mergeCell ref="D184:E184"/>
    <mergeCell ref="G184:H184"/>
    <mergeCell ref="J184:L184"/>
    <mergeCell ref="M184:N184"/>
    <mergeCell ref="D185:E185"/>
    <mergeCell ref="J185:L185"/>
    <mergeCell ref="M185:N185"/>
    <mergeCell ref="D186:E186"/>
    <mergeCell ref="G186:H186"/>
    <mergeCell ref="J186:L186"/>
    <mergeCell ref="M186:N186"/>
    <mergeCell ref="D187:K187"/>
    <mergeCell ref="M187:N187"/>
    <mergeCell ref="D183:K183"/>
    <mergeCell ref="M183:N183"/>
    <mergeCell ref="D179:K179"/>
    <mergeCell ref="M179:N179"/>
    <mergeCell ref="B180:B183"/>
    <mergeCell ref="D180:E180"/>
    <mergeCell ref="G180:H180"/>
    <mergeCell ref="J180:L180"/>
    <mergeCell ref="M180:N180"/>
    <mergeCell ref="D181:E181"/>
    <mergeCell ref="J181:L181"/>
    <mergeCell ref="M181:N181"/>
    <mergeCell ref="B176:B179"/>
    <mergeCell ref="J177:L177"/>
    <mergeCell ref="M177:N177"/>
    <mergeCell ref="D178:E178"/>
    <mergeCell ref="G178:H178"/>
    <mergeCell ref="J178:L178"/>
    <mergeCell ref="M178:N178"/>
    <mergeCell ref="D176:E176"/>
    <mergeCell ref="G176:H176"/>
    <mergeCell ref="J176:L176"/>
    <mergeCell ref="M176:N176"/>
    <mergeCell ref="D177:E177"/>
    <mergeCell ref="D182:E182"/>
    <mergeCell ref="G182:H182"/>
    <mergeCell ref="J182:L182"/>
    <mergeCell ref="M182:N182"/>
    <mergeCell ref="B172:B175"/>
    <mergeCell ref="D172:E172"/>
    <mergeCell ref="G172:H172"/>
    <mergeCell ref="J172:L172"/>
    <mergeCell ref="M172:N172"/>
    <mergeCell ref="D173:E173"/>
    <mergeCell ref="J173:L173"/>
    <mergeCell ref="M173:N173"/>
    <mergeCell ref="D174:E174"/>
    <mergeCell ref="G174:H174"/>
    <mergeCell ref="J174:L174"/>
    <mergeCell ref="M174:N174"/>
    <mergeCell ref="D175:K175"/>
    <mergeCell ref="M175:N175"/>
    <mergeCell ref="B168:B171"/>
    <mergeCell ref="D168:E168"/>
    <mergeCell ref="G168:H168"/>
    <mergeCell ref="J168:L168"/>
    <mergeCell ref="M168:N168"/>
    <mergeCell ref="D169:E169"/>
    <mergeCell ref="J169:L169"/>
    <mergeCell ref="J162:L162"/>
    <mergeCell ref="M162:N162"/>
    <mergeCell ref="D163:E163"/>
    <mergeCell ref="G163:H163"/>
    <mergeCell ref="J163:L163"/>
    <mergeCell ref="M163:N163"/>
    <mergeCell ref="M169:N169"/>
    <mergeCell ref="D170:E170"/>
    <mergeCell ref="G170:H170"/>
    <mergeCell ref="J170:L170"/>
    <mergeCell ref="M170:N170"/>
    <mergeCell ref="D171:K171"/>
    <mergeCell ref="M171:N171"/>
    <mergeCell ref="D164:K164"/>
    <mergeCell ref="M164:N164"/>
    <mergeCell ref="L166:O167"/>
    <mergeCell ref="J159:L159"/>
    <mergeCell ref="M159:N159"/>
    <mergeCell ref="D160:K160"/>
    <mergeCell ref="M160:N160"/>
    <mergeCell ref="B161:B164"/>
    <mergeCell ref="D161:E161"/>
    <mergeCell ref="G161:H161"/>
    <mergeCell ref="J161:L161"/>
    <mergeCell ref="M161:N161"/>
    <mergeCell ref="D162:E162"/>
    <mergeCell ref="B157:B160"/>
    <mergeCell ref="D157:E157"/>
    <mergeCell ref="G157:H157"/>
    <mergeCell ref="J157:L157"/>
    <mergeCell ref="M157:N157"/>
    <mergeCell ref="D158:E158"/>
    <mergeCell ref="J158:L158"/>
    <mergeCell ref="M158:N158"/>
    <mergeCell ref="D159:E159"/>
    <mergeCell ref="G159:H159"/>
    <mergeCell ref="Y154:Y155"/>
    <mergeCell ref="Z154:Z155"/>
    <mergeCell ref="AA154:AD154"/>
    <mergeCell ref="D155:E155"/>
    <mergeCell ref="G155:H155"/>
    <mergeCell ref="J155:L155"/>
    <mergeCell ref="M155:N155"/>
    <mergeCell ref="AA155:AB155"/>
    <mergeCell ref="S154:S155"/>
    <mergeCell ref="T154:T155"/>
    <mergeCell ref="U154:U155"/>
    <mergeCell ref="V154:V155"/>
    <mergeCell ref="W154:W155"/>
    <mergeCell ref="X154:X155"/>
    <mergeCell ref="B153:B156"/>
    <mergeCell ref="D153:E153"/>
    <mergeCell ref="G153:H153"/>
    <mergeCell ref="J153:L153"/>
    <mergeCell ref="M153:N153"/>
    <mergeCell ref="D154:E154"/>
    <mergeCell ref="J154:L154"/>
    <mergeCell ref="M154:N154"/>
    <mergeCell ref="D156:K156"/>
    <mergeCell ref="M156:N156"/>
    <mergeCell ref="D152:K152"/>
    <mergeCell ref="M152:N152"/>
    <mergeCell ref="D148:K148"/>
    <mergeCell ref="M148:N148"/>
    <mergeCell ref="B149:B152"/>
    <mergeCell ref="D149:E149"/>
    <mergeCell ref="G149:H149"/>
    <mergeCell ref="J149:L149"/>
    <mergeCell ref="M149:N149"/>
    <mergeCell ref="D150:E150"/>
    <mergeCell ref="J150:L150"/>
    <mergeCell ref="M150:N150"/>
    <mergeCell ref="B145:B148"/>
    <mergeCell ref="D146:E146"/>
    <mergeCell ref="J146:L146"/>
    <mergeCell ref="M146:N146"/>
    <mergeCell ref="D147:E147"/>
    <mergeCell ref="G147:H147"/>
    <mergeCell ref="J147:L147"/>
    <mergeCell ref="M147:N147"/>
    <mergeCell ref="L143:O144"/>
    <mergeCell ref="D145:E145"/>
    <mergeCell ref="G145:H145"/>
    <mergeCell ref="J145:L145"/>
    <mergeCell ref="M145:N145"/>
    <mergeCell ref="D151:E151"/>
    <mergeCell ref="G151:H151"/>
    <mergeCell ref="J151:L151"/>
    <mergeCell ref="M151:N151"/>
    <mergeCell ref="B138:B141"/>
    <mergeCell ref="D138:E138"/>
    <mergeCell ref="G138:H138"/>
    <mergeCell ref="J138:L138"/>
    <mergeCell ref="M138:N138"/>
    <mergeCell ref="D139:E139"/>
    <mergeCell ref="J139:L139"/>
    <mergeCell ref="M139:N139"/>
    <mergeCell ref="D140:E140"/>
    <mergeCell ref="G140:H140"/>
    <mergeCell ref="J140:L140"/>
    <mergeCell ref="M140:N140"/>
    <mergeCell ref="D141:K141"/>
    <mergeCell ref="M141:N141"/>
    <mergeCell ref="D137:K137"/>
    <mergeCell ref="M137:N137"/>
    <mergeCell ref="D133:K133"/>
    <mergeCell ref="M133:N133"/>
    <mergeCell ref="B134:B137"/>
    <mergeCell ref="D134:E134"/>
    <mergeCell ref="G134:H134"/>
    <mergeCell ref="J134:L134"/>
    <mergeCell ref="M134:N134"/>
    <mergeCell ref="D135:E135"/>
    <mergeCell ref="J135:L135"/>
    <mergeCell ref="M135:N135"/>
    <mergeCell ref="B130:B133"/>
    <mergeCell ref="J131:L131"/>
    <mergeCell ref="M131:N131"/>
    <mergeCell ref="D132:E132"/>
    <mergeCell ref="G132:H132"/>
    <mergeCell ref="J132:L132"/>
    <mergeCell ref="M132:N132"/>
    <mergeCell ref="D130:E130"/>
    <mergeCell ref="G130:H130"/>
    <mergeCell ref="J130:L130"/>
    <mergeCell ref="M130:N130"/>
    <mergeCell ref="D131:E131"/>
    <mergeCell ref="D136:E136"/>
    <mergeCell ref="G136:H136"/>
    <mergeCell ref="J136:L136"/>
    <mergeCell ref="M136:N136"/>
    <mergeCell ref="B126:B129"/>
    <mergeCell ref="D126:E126"/>
    <mergeCell ref="G126:H126"/>
    <mergeCell ref="J126:L126"/>
    <mergeCell ref="M126:N126"/>
    <mergeCell ref="D127:E127"/>
    <mergeCell ref="J127:L127"/>
    <mergeCell ref="M127:N127"/>
    <mergeCell ref="D128:E128"/>
    <mergeCell ref="G128:H128"/>
    <mergeCell ref="J128:L128"/>
    <mergeCell ref="M128:N128"/>
    <mergeCell ref="D129:K129"/>
    <mergeCell ref="M129:N129"/>
    <mergeCell ref="B122:B125"/>
    <mergeCell ref="D122:E122"/>
    <mergeCell ref="G122:H122"/>
    <mergeCell ref="J122:L122"/>
    <mergeCell ref="M122:N122"/>
    <mergeCell ref="D123:E123"/>
    <mergeCell ref="J123:L123"/>
    <mergeCell ref="J116:L116"/>
    <mergeCell ref="M116:N116"/>
    <mergeCell ref="D117:E117"/>
    <mergeCell ref="G117:H117"/>
    <mergeCell ref="J117:L117"/>
    <mergeCell ref="M117:N117"/>
    <mergeCell ref="M123:N123"/>
    <mergeCell ref="D124:E124"/>
    <mergeCell ref="G124:H124"/>
    <mergeCell ref="J124:L124"/>
    <mergeCell ref="M124:N124"/>
    <mergeCell ref="D125:K125"/>
    <mergeCell ref="M125:N125"/>
    <mergeCell ref="D118:K118"/>
    <mergeCell ref="M118:N118"/>
    <mergeCell ref="L120:O121"/>
    <mergeCell ref="D109:E109"/>
    <mergeCell ref="G109:H109"/>
    <mergeCell ref="J109:L109"/>
    <mergeCell ref="M109:N109"/>
    <mergeCell ref="J113:L113"/>
    <mergeCell ref="M113:N113"/>
    <mergeCell ref="D114:K114"/>
    <mergeCell ref="M114:N114"/>
    <mergeCell ref="B115:B118"/>
    <mergeCell ref="D115:E115"/>
    <mergeCell ref="G115:H115"/>
    <mergeCell ref="J115:L115"/>
    <mergeCell ref="M115:N115"/>
    <mergeCell ref="D116:E116"/>
    <mergeCell ref="B111:B114"/>
    <mergeCell ref="D111:E111"/>
    <mergeCell ref="G111:H111"/>
    <mergeCell ref="J111:L111"/>
    <mergeCell ref="M111:N111"/>
    <mergeCell ref="D112:E112"/>
    <mergeCell ref="J112:L112"/>
    <mergeCell ref="M112:N112"/>
    <mergeCell ref="D113:E113"/>
    <mergeCell ref="G113:H113"/>
    <mergeCell ref="D108:E108"/>
    <mergeCell ref="J108:L108"/>
    <mergeCell ref="M108:N108"/>
    <mergeCell ref="B103:B106"/>
    <mergeCell ref="D104:E104"/>
    <mergeCell ref="J104:L104"/>
    <mergeCell ref="M104:N104"/>
    <mergeCell ref="D105:E105"/>
    <mergeCell ref="G105:H105"/>
    <mergeCell ref="J105:L105"/>
    <mergeCell ref="M105:N105"/>
    <mergeCell ref="D103:E103"/>
    <mergeCell ref="G103:H103"/>
    <mergeCell ref="J103:L103"/>
    <mergeCell ref="M103:N103"/>
    <mergeCell ref="D110:K110"/>
    <mergeCell ref="M110:N110"/>
    <mergeCell ref="D106:K106"/>
    <mergeCell ref="M106:N106"/>
    <mergeCell ref="L97:O98"/>
    <mergeCell ref="B99:B102"/>
    <mergeCell ref="D99:E99"/>
    <mergeCell ref="G99:H99"/>
    <mergeCell ref="J99:L99"/>
    <mergeCell ref="M99:N99"/>
    <mergeCell ref="D100:E100"/>
    <mergeCell ref="J100:L100"/>
    <mergeCell ref="M100:N100"/>
    <mergeCell ref="D101:E101"/>
    <mergeCell ref="G101:H101"/>
    <mergeCell ref="J101:L101"/>
    <mergeCell ref="M101:N101"/>
    <mergeCell ref="D102:K102"/>
    <mergeCell ref="M102:N102"/>
    <mergeCell ref="B107:B110"/>
    <mergeCell ref="D107:E107"/>
    <mergeCell ref="G107:H107"/>
    <mergeCell ref="J107:L107"/>
    <mergeCell ref="M107:N107"/>
    <mergeCell ref="D94:K94"/>
    <mergeCell ref="M94:N94"/>
    <mergeCell ref="D90:K90"/>
    <mergeCell ref="M90:N90"/>
    <mergeCell ref="B91:B94"/>
    <mergeCell ref="D91:E91"/>
    <mergeCell ref="G91:H91"/>
    <mergeCell ref="J91:L91"/>
    <mergeCell ref="M91:N91"/>
    <mergeCell ref="D92:E92"/>
    <mergeCell ref="J92:L92"/>
    <mergeCell ref="M92:N92"/>
    <mergeCell ref="B87:B90"/>
    <mergeCell ref="J88:L88"/>
    <mergeCell ref="M88:N88"/>
    <mergeCell ref="D89:E89"/>
    <mergeCell ref="G89:H89"/>
    <mergeCell ref="J89:L89"/>
    <mergeCell ref="M89:N89"/>
    <mergeCell ref="D87:E87"/>
    <mergeCell ref="G87:H87"/>
    <mergeCell ref="J87:L87"/>
    <mergeCell ref="M87:N87"/>
    <mergeCell ref="D88:E88"/>
    <mergeCell ref="D93:E93"/>
    <mergeCell ref="G93:H93"/>
    <mergeCell ref="J93:L93"/>
    <mergeCell ref="M93:N93"/>
    <mergeCell ref="B83:B86"/>
    <mergeCell ref="D83:E83"/>
    <mergeCell ref="G83:H83"/>
    <mergeCell ref="J83:L83"/>
    <mergeCell ref="M83:N83"/>
    <mergeCell ref="D84:E84"/>
    <mergeCell ref="J84:L84"/>
    <mergeCell ref="M84:N84"/>
    <mergeCell ref="D85:E85"/>
    <mergeCell ref="G85:H85"/>
    <mergeCell ref="J85:L85"/>
    <mergeCell ref="M85:N85"/>
    <mergeCell ref="D86:K86"/>
    <mergeCell ref="M86:N86"/>
    <mergeCell ref="D82:K82"/>
    <mergeCell ref="M82:N82"/>
    <mergeCell ref="D78:K78"/>
    <mergeCell ref="M78:N78"/>
    <mergeCell ref="B79:B82"/>
    <mergeCell ref="D79:E79"/>
    <mergeCell ref="G79:H79"/>
    <mergeCell ref="J79:L79"/>
    <mergeCell ref="M79:N79"/>
    <mergeCell ref="D80:E80"/>
    <mergeCell ref="J80:L80"/>
    <mergeCell ref="M80:N80"/>
    <mergeCell ref="B75:B78"/>
    <mergeCell ref="D76:E76"/>
    <mergeCell ref="J76:L76"/>
    <mergeCell ref="M76:N76"/>
    <mergeCell ref="D77:E77"/>
    <mergeCell ref="G77:H77"/>
    <mergeCell ref="J77:L77"/>
    <mergeCell ref="M77:N77"/>
    <mergeCell ref="L73:O74"/>
    <mergeCell ref="D75:E75"/>
    <mergeCell ref="G75:H75"/>
    <mergeCell ref="J75:L75"/>
    <mergeCell ref="M75:N75"/>
    <mergeCell ref="D81:E81"/>
    <mergeCell ref="G81:H81"/>
    <mergeCell ref="J81:L81"/>
    <mergeCell ref="M81:N81"/>
    <mergeCell ref="B67:B70"/>
    <mergeCell ref="D67:E67"/>
    <mergeCell ref="G67:H67"/>
    <mergeCell ref="J67:L67"/>
    <mergeCell ref="M67:N67"/>
    <mergeCell ref="D68:E68"/>
    <mergeCell ref="J68:L68"/>
    <mergeCell ref="M68:N68"/>
    <mergeCell ref="D69:E69"/>
    <mergeCell ref="G69:H69"/>
    <mergeCell ref="J69:L69"/>
    <mergeCell ref="M69:N69"/>
    <mergeCell ref="D70:K70"/>
    <mergeCell ref="M70:N70"/>
    <mergeCell ref="D66:K66"/>
    <mergeCell ref="M66:N66"/>
    <mergeCell ref="D62:K62"/>
    <mergeCell ref="M62:N62"/>
    <mergeCell ref="B63:B66"/>
    <mergeCell ref="D63:E63"/>
    <mergeCell ref="G63:H63"/>
    <mergeCell ref="J63:L63"/>
    <mergeCell ref="M63:N63"/>
    <mergeCell ref="D64:E64"/>
    <mergeCell ref="J64:L64"/>
    <mergeCell ref="M64:N64"/>
    <mergeCell ref="B59:B62"/>
    <mergeCell ref="J60:L60"/>
    <mergeCell ref="M60:N60"/>
    <mergeCell ref="D61:E61"/>
    <mergeCell ref="G61:H61"/>
    <mergeCell ref="J61:L61"/>
    <mergeCell ref="M61:N61"/>
    <mergeCell ref="D59:E59"/>
    <mergeCell ref="G59:H59"/>
    <mergeCell ref="J59:L59"/>
    <mergeCell ref="M59:N59"/>
    <mergeCell ref="D60:E60"/>
    <mergeCell ref="D65:E65"/>
    <mergeCell ref="G65:H65"/>
    <mergeCell ref="J65:L65"/>
    <mergeCell ref="M65:N65"/>
    <mergeCell ref="B55:B58"/>
    <mergeCell ref="D55:E55"/>
    <mergeCell ref="G55:H55"/>
    <mergeCell ref="J55:L55"/>
    <mergeCell ref="M55:N55"/>
    <mergeCell ref="D56:E56"/>
    <mergeCell ref="J56:L56"/>
    <mergeCell ref="M56:N56"/>
    <mergeCell ref="D57:E57"/>
    <mergeCell ref="G57:H57"/>
    <mergeCell ref="J57:L57"/>
    <mergeCell ref="M57:N57"/>
    <mergeCell ref="D58:K58"/>
    <mergeCell ref="M58:N58"/>
    <mergeCell ref="B51:B54"/>
    <mergeCell ref="D51:E51"/>
    <mergeCell ref="G51:H51"/>
    <mergeCell ref="J51:L51"/>
    <mergeCell ref="M51:N51"/>
    <mergeCell ref="D52:E52"/>
    <mergeCell ref="J52:L52"/>
    <mergeCell ref="J45:L45"/>
    <mergeCell ref="M45:N45"/>
    <mergeCell ref="D46:E46"/>
    <mergeCell ref="G46:H46"/>
    <mergeCell ref="J46:L46"/>
    <mergeCell ref="M46:N46"/>
    <mergeCell ref="M52:N52"/>
    <mergeCell ref="D53:E53"/>
    <mergeCell ref="G53:H53"/>
    <mergeCell ref="J53:L53"/>
    <mergeCell ref="M53:N53"/>
    <mergeCell ref="D54:K54"/>
    <mergeCell ref="M54:N54"/>
    <mergeCell ref="D47:K47"/>
    <mergeCell ref="M47:N47"/>
    <mergeCell ref="L49:O50"/>
    <mergeCell ref="J42:L42"/>
    <mergeCell ref="M42:N42"/>
    <mergeCell ref="D43:K43"/>
    <mergeCell ref="M43:N43"/>
    <mergeCell ref="B44:B47"/>
    <mergeCell ref="D44:E44"/>
    <mergeCell ref="G44:H44"/>
    <mergeCell ref="J44:L44"/>
    <mergeCell ref="M44:N44"/>
    <mergeCell ref="D45:E45"/>
    <mergeCell ref="B40:B43"/>
    <mergeCell ref="D40:E40"/>
    <mergeCell ref="G40:H40"/>
    <mergeCell ref="J40:L40"/>
    <mergeCell ref="M40:N40"/>
    <mergeCell ref="D41:E41"/>
    <mergeCell ref="J41:L41"/>
    <mergeCell ref="M41:N41"/>
    <mergeCell ref="D42:E42"/>
    <mergeCell ref="G42:H42"/>
    <mergeCell ref="D38:E38"/>
    <mergeCell ref="G38:H38"/>
    <mergeCell ref="J38:L38"/>
    <mergeCell ref="M38:N38"/>
    <mergeCell ref="D39:K39"/>
    <mergeCell ref="M39:N39"/>
    <mergeCell ref="K34:L34"/>
    <mergeCell ref="N34:O34"/>
    <mergeCell ref="B36:B39"/>
    <mergeCell ref="D36:E36"/>
    <mergeCell ref="G36:H36"/>
    <mergeCell ref="J36:L36"/>
    <mergeCell ref="M36:N36"/>
    <mergeCell ref="D37:E37"/>
    <mergeCell ref="J37:L37"/>
    <mergeCell ref="M37:N37"/>
    <mergeCell ref="K33:L33"/>
    <mergeCell ref="N33:O33"/>
    <mergeCell ref="E29:H29"/>
    <mergeCell ref="K29:L29"/>
    <mergeCell ref="N29:O29"/>
    <mergeCell ref="C30:D30"/>
    <mergeCell ref="E30:H30"/>
    <mergeCell ref="C31:D31"/>
    <mergeCell ref="E31:H31"/>
    <mergeCell ref="J31:L31"/>
    <mergeCell ref="M31:O31"/>
    <mergeCell ref="C25:D25"/>
    <mergeCell ref="E25:H25"/>
    <mergeCell ref="B26:B32"/>
    <mergeCell ref="C26:D28"/>
    <mergeCell ref="E26:H26"/>
    <mergeCell ref="J26:O26"/>
    <mergeCell ref="E27:H28"/>
    <mergeCell ref="J27:K27"/>
    <mergeCell ref="M27:O27"/>
    <mergeCell ref="K28:L28"/>
    <mergeCell ref="N28:O28"/>
    <mergeCell ref="C29:D29"/>
    <mergeCell ref="C32:D32"/>
    <mergeCell ref="E32:H32"/>
    <mergeCell ref="K32:L32"/>
    <mergeCell ref="N32:O32"/>
    <mergeCell ref="B16:B20"/>
    <mergeCell ref="C16:D16"/>
    <mergeCell ref="E16:N16"/>
    <mergeCell ref="C17:D18"/>
    <mergeCell ref="E17:N17"/>
    <mergeCell ref="E18:N18"/>
    <mergeCell ref="C7:D7"/>
    <mergeCell ref="E7:N7"/>
    <mergeCell ref="C8:D8"/>
    <mergeCell ref="E8:N8"/>
    <mergeCell ref="B2:B8"/>
    <mergeCell ref="C2:D2"/>
    <mergeCell ref="E2:N2"/>
    <mergeCell ref="C3:D4"/>
    <mergeCell ref="E3:N3"/>
    <mergeCell ref="E4:N4"/>
    <mergeCell ref="C5:D5"/>
    <mergeCell ref="E5:N5"/>
    <mergeCell ref="C6:D6"/>
    <mergeCell ref="E6:N6"/>
    <mergeCell ref="C19:D19"/>
    <mergeCell ref="E19:N19"/>
    <mergeCell ref="C20:D20"/>
    <mergeCell ref="E20:N20"/>
  </mergeCells>
  <phoneticPr fontId="23"/>
  <pageMargins left="0.25" right="0.25" top="0.21" bottom="0.3" header="0.3" footer="0.3"/>
  <pageSetup paperSize="9" firstPageNumber="0" orientation="landscape" r:id="rId1"/>
  <drawing r:id="rId2"/>
</worksheet>
</file>

<file path=xl/worksheets/sheet4.xml><?xml version="1.0" encoding="utf-8"?>
<worksheet xmlns="http://schemas.openxmlformats.org/spreadsheetml/2006/main" xmlns:r="http://schemas.openxmlformats.org/officeDocument/2006/relationships">
  <sheetPr transitionEvaluation="1"/>
  <dimension ref="A1:U41"/>
  <sheetViews>
    <sheetView zoomScaleNormal="100" workbookViewId="0">
      <selection activeCell="C30" sqref="C30"/>
    </sheetView>
  </sheetViews>
  <sheetFormatPr defaultColWidth="12.125" defaultRowHeight="13.5"/>
  <cols>
    <col min="1" max="1" width="27.75" style="8" bestFit="1" customWidth="1"/>
    <col min="2" max="2" width="19" style="8" bestFit="1" customWidth="1"/>
    <col min="3" max="3" width="19" style="46" bestFit="1" customWidth="1"/>
    <col min="4" max="4" width="19" style="49" bestFit="1" customWidth="1"/>
    <col min="5" max="5" width="21" style="50" customWidth="1"/>
    <col min="6" max="6" width="16.875" style="50" bestFit="1" customWidth="1"/>
    <col min="7" max="7" width="17.25" style="46" customWidth="1"/>
    <col min="8" max="8" width="5.25" style="46" bestFit="1" customWidth="1"/>
    <col min="9" max="18" width="12.125" style="46"/>
    <col min="19" max="19" width="13.375" style="46" bestFit="1" customWidth="1"/>
    <col min="20" max="16384" width="12.125" style="46"/>
  </cols>
  <sheetData>
    <row r="1" spans="1:21">
      <c r="A1" s="8" t="s">
        <v>21</v>
      </c>
      <c r="B1" s="8" t="s">
        <v>22</v>
      </c>
      <c r="C1" s="46" t="s">
        <v>8</v>
      </c>
      <c r="D1" s="49" t="s">
        <v>23</v>
      </c>
      <c r="E1" s="50" t="s">
        <v>24</v>
      </c>
      <c r="F1" s="50" t="s">
        <v>20</v>
      </c>
      <c r="G1" s="46" t="s">
        <v>61</v>
      </c>
      <c r="K1" s="46" t="s">
        <v>58</v>
      </c>
      <c r="L1" s="51">
        <v>46113</v>
      </c>
      <c r="M1" s="46" t="s">
        <v>60</v>
      </c>
      <c r="N1" s="46" t="s">
        <v>59</v>
      </c>
      <c r="O1" s="46" t="s">
        <v>62</v>
      </c>
      <c r="P1" s="46" t="s">
        <v>63</v>
      </c>
      <c r="Q1" s="46" t="s">
        <v>64</v>
      </c>
    </row>
    <row r="2" spans="1:21">
      <c r="A2" s="8" t="str">
        <f>IF(予約申込書!G34="","",予約申込書!G34)</f>
        <v/>
      </c>
      <c r="B2" s="8" t="str">
        <f>IF(予約申込書!G35="","",予約申込書!G35)</f>
        <v/>
      </c>
      <c r="C2" s="52" t="str">
        <f>IF(予約申込書!G36="","",予約申込書!G36)</f>
        <v/>
      </c>
      <c r="D2" s="49" t="str">
        <f>IF(予約申込書!G34="","",0)</f>
        <v/>
      </c>
      <c r="E2" s="8" t="str">
        <f>IF(予約申込書!E36="","",TEXT(予約申込書!E36,"yyyymmdd"))</f>
        <v/>
      </c>
      <c r="F2" s="8" t="str">
        <f>IF(出力様式!D38="","",TEXT(出力様式!D38,"yyyymmdd"))</f>
        <v/>
      </c>
      <c r="G2" s="46">
        <f>IF(M2="付加",2,IF(N2="子宮単独 ",3,1))</f>
        <v>1</v>
      </c>
      <c r="K2" s="46">
        <f>IF(S2=125,"",S2)</f>
        <v>126</v>
      </c>
      <c r="M2" s="46" t="str">
        <f>IF(K2=40,"付加",IF(K2=45,"付加",IF(K2=50,"付加",IF(K2=55,"付加",IF(K2=60,"付加",IF(K2=65,"付加",IF(K2=70,"付加"," ")))))))</f>
        <v xml:space="preserve"> </v>
      </c>
      <c r="N2" s="46" t="str">
        <f>IF(AND(予約申込書!C36="女",K2&gt;=20,K2&lt;=35,MOD(K2,2)=0),"子宮単独 "," ")</f>
        <v xml:space="preserve"> </v>
      </c>
      <c r="O2" s="46" t="str">
        <f>IF(AND(予約申込書!C36="女",K2&gt;=35,K2&lt;=75,MOD(K2,2)=0),"子宮 "," ")</f>
        <v xml:space="preserve"> </v>
      </c>
      <c r="P2" s="46" t="str">
        <f>IF(AND(予約申込書!C36="女",K2&gt;=40,K2&lt;=49,MOD(K2,2)=0),"ﾏﾝﾓ2 "," ")</f>
        <v xml:space="preserve"> </v>
      </c>
      <c r="Q2" s="46" t="str">
        <f>IF(AND(予約申込書!C36="女",K2&gt;=50,K2&lt;=75,MOD(K2,2)=0),"ﾏﾝﾓ１ "," ")</f>
        <v xml:space="preserve"> </v>
      </c>
      <c r="S2" s="46">
        <f>DATEDIF(予約申込書!E36,$L$1,"Y")</f>
        <v>126</v>
      </c>
      <c r="U2" s="46" t="str">
        <f>CONCATENATE(M2,N2,O2,P2,Q2)</f>
        <v xml:space="preserve">     </v>
      </c>
    </row>
    <row r="3" spans="1:21">
      <c r="A3" s="8" t="str">
        <f>IF(予約申込書!G38="","",予約申込書!G38)</f>
        <v/>
      </c>
      <c r="B3" s="8" t="str">
        <f>IF(予約申込書!G39="","",予約申込書!G39)</f>
        <v/>
      </c>
      <c r="C3" s="8" t="str">
        <f>IF(予約申込書!G40="","",予約申込書!G40)</f>
        <v/>
      </c>
      <c r="D3" s="49" t="str">
        <f>IF(予約申込書!G38="","",0)</f>
        <v/>
      </c>
      <c r="E3" s="8" t="str">
        <f>IF(予約申込書!E40="","",TEXT(予約申込書!E40,"yyyymmdd"))</f>
        <v/>
      </c>
      <c r="F3" s="8" t="str">
        <f>IF(出力様式!D42="","",TEXT(出力様式!D42,"yyyymmdd"))</f>
        <v/>
      </c>
      <c r="G3" s="46">
        <f t="shared" ref="G3:G41" si="0">IF(M3="付加",2,IF(N3="子宮単独 ",3,1))</f>
        <v>1</v>
      </c>
      <c r="K3" s="46">
        <f t="shared" ref="K3:K41" si="1">IF(S3=125,"",S3)</f>
        <v>126</v>
      </c>
      <c r="M3" s="46" t="str">
        <f t="shared" ref="M3" si="2">IF(K3=40,"付加",IF(K3=45,"付加",IF(K3=50,"付加",IF(K3=55,"付加",IF(K3=60,"付加",IF(K3=65,"付加",IF(K3=70,"付加"," ")))))))</f>
        <v xml:space="preserve"> </v>
      </c>
      <c r="N3" s="46" t="str">
        <f>IF(AND(予約申込書!C40="女",K3&gt;=20,K3&lt;=35,MOD(K3,2)=0),"子宮単独 "," ")</f>
        <v xml:space="preserve"> </v>
      </c>
      <c r="O3" s="46" t="str">
        <f>IF(AND(予約申込書!C40="女",K3&gt;=35,K3&lt;=75,MOD(K3,2)=0),"子宮 "," ")</f>
        <v xml:space="preserve"> </v>
      </c>
      <c r="P3" s="46" t="str">
        <f>IF(AND(予約申込書!C40="女",K3&gt;=40,K3&lt;=49,MOD(K3,2)=0),"ﾏﾝﾓ2 "," ")</f>
        <v xml:space="preserve"> </v>
      </c>
      <c r="Q3" s="46" t="str">
        <f>IF(AND(予約申込書!C40="女",K3&gt;=50,K3&lt;=75,MOD(K3,2)=0),"ﾏﾝﾓ１ "," ")</f>
        <v xml:space="preserve"> </v>
      </c>
      <c r="S3" s="46">
        <f>DATEDIF(予約申込書!E40,$L$1,"Y")</f>
        <v>126</v>
      </c>
      <c r="U3" s="46" t="str">
        <f t="shared" ref="U3:U41" si="3">CONCATENATE(M3,N3,O3,P3,Q3)</f>
        <v xml:space="preserve">     </v>
      </c>
    </row>
    <row r="4" spans="1:21">
      <c r="A4" s="8" t="str">
        <f>IF(予約申込書!G42="","",予約申込書!G42)</f>
        <v/>
      </c>
      <c r="B4" s="8" t="str">
        <f>IF(予約申込書!G43="","",予約申込書!G43)</f>
        <v/>
      </c>
      <c r="C4" s="8" t="str">
        <f>IF(予約申込書!G44="","",予約申込書!G44)</f>
        <v/>
      </c>
      <c r="D4" s="49" t="str">
        <f>IF(予約申込書!G42="","",0)</f>
        <v/>
      </c>
      <c r="E4" s="8" t="str">
        <f>IF(予約申込書!E44="","",TEXT(予約申込書!E44,"yyyymmdd"))</f>
        <v/>
      </c>
      <c r="F4" s="8" t="str">
        <f>IF(出力様式!D46="","",TEXT(出力様式!D46,"yyyymmdd"))</f>
        <v/>
      </c>
      <c r="G4" s="46">
        <f t="shared" si="0"/>
        <v>1</v>
      </c>
      <c r="K4" s="46">
        <f t="shared" si="1"/>
        <v>126</v>
      </c>
      <c r="M4" s="46" t="str">
        <f t="shared" ref="M4:M41" si="4">IF(K4=40,"付加",IF(K4=45,"付加",IF(K4=50,"付加",IF(K4=55,"付加",IF(K4=60,"付加",IF(K4=65,"付加",IF(K4=70,"付加"," ")))))))</f>
        <v xml:space="preserve"> </v>
      </c>
      <c r="N4" s="46" t="str">
        <f>IF(AND(予約申込書!C44="女",K4&gt;=20,K4&lt;=35,MOD(K4,2)=0),"子宮単独 "," ")</f>
        <v xml:space="preserve"> </v>
      </c>
      <c r="O4" s="46" t="str">
        <f>IF(AND(予約申込書!C44="女",K4&gt;=35,K4&lt;=75,MOD(K4,2)=0),"子宮 "," ")</f>
        <v xml:space="preserve"> </v>
      </c>
      <c r="P4" s="46" t="str">
        <f>IF(AND(予約申込書!C44="女",K4&gt;=40,K4&lt;=49,MOD(K4,2)=0),"ﾏﾝﾓ2 "," ")</f>
        <v xml:space="preserve"> </v>
      </c>
      <c r="Q4" s="46" t="str">
        <f>IF(AND(予約申込書!C44="女",K4&gt;=50,K4&lt;=75,MOD(K4,2)=0),"ﾏﾝﾓ１ "," ")</f>
        <v xml:space="preserve"> </v>
      </c>
      <c r="S4" s="46">
        <f>DATEDIF(予約申込書!E44,$L$1,"Y")</f>
        <v>126</v>
      </c>
      <c r="U4" s="46" t="str">
        <f t="shared" si="3"/>
        <v xml:space="preserve">     </v>
      </c>
    </row>
    <row r="5" spans="1:21">
      <c r="A5" s="8" t="str">
        <f>IF(予約申込書!G46="","",予約申込書!G46)</f>
        <v/>
      </c>
      <c r="B5" s="8" t="str">
        <f>IF(予約申込書!G47="","",予約申込書!G47)</f>
        <v/>
      </c>
      <c r="C5" s="8" t="str">
        <f>IF(予約申込書!G48="","",予約申込書!G48)</f>
        <v/>
      </c>
      <c r="D5" s="49" t="str">
        <f>IF(予約申込書!G46="","",0)</f>
        <v/>
      </c>
      <c r="E5" s="8" t="str">
        <f>IF(予約申込書!E48="","",TEXT(予約申込書!E48,"yyyymmdd"))</f>
        <v/>
      </c>
      <c r="F5" s="8" t="str">
        <f>IF(出力様式!D53="","",TEXT(出力様式!D53,"yyyymmdd"))</f>
        <v/>
      </c>
      <c r="G5" s="46">
        <f t="shared" si="0"/>
        <v>1</v>
      </c>
      <c r="K5" s="46">
        <f t="shared" si="1"/>
        <v>126</v>
      </c>
      <c r="M5" s="46" t="str">
        <f t="shared" si="4"/>
        <v xml:space="preserve"> </v>
      </c>
      <c r="N5" s="46" t="str">
        <f>IF(AND(予約申込書!C48="女",K5&gt;=20,K5&lt;=35,MOD(K5,2)=0),"子宮単独 "," ")</f>
        <v xml:space="preserve"> </v>
      </c>
      <c r="O5" s="46" t="str">
        <f>IF(AND(予約申込書!C48="女",K5&gt;=35,K5&lt;=75,MOD(K5,2)=0),"子宮 "," ")</f>
        <v xml:space="preserve"> </v>
      </c>
      <c r="P5" s="46" t="str">
        <f>IF(AND(予約申込書!C48="女",K5&gt;=40,K5&lt;=49,MOD(K5,2)=0),"ﾏﾝﾓ2 "," ")</f>
        <v xml:space="preserve"> </v>
      </c>
      <c r="Q5" s="46" t="str">
        <f>IF(AND(予約申込書!C48="女",K5&gt;=50,K5&lt;=75,MOD(K5,2)=0),"ﾏﾝﾓ１ "," ")</f>
        <v xml:space="preserve"> </v>
      </c>
      <c r="S5" s="46">
        <f>DATEDIF(予約申込書!E48,$L$1,"Y")</f>
        <v>126</v>
      </c>
      <c r="U5" s="46" t="str">
        <f t="shared" si="3"/>
        <v xml:space="preserve">     </v>
      </c>
    </row>
    <row r="6" spans="1:21">
      <c r="A6" s="8" t="str">
        <f>IF(予約申込書!G50="","",予約申込書!G50)</f>
        <v/>
      </c>
      <c r="B6" s="8" t="str">
        <f>IF(予約申込書!G51="","",予約申込書!G51)</f>
        <v/>
      </c>
      <c r="C6" s="8" t="str">
        <f>IF(予約申込書!G52="","",予約申込書!G52)</f>
        <v/>
      </c>
      <c r="D6" s="49" t="str">
        <f>IF(予約申込書!G50="","",0)</f>
        <v/>
      </c>
      <c r="E6" s="8" t="str">
        <f>IF(予約申込書!E52="","",TEXT(予約申込書!E52,"yyyymmdd"))</f>
        <v/>
      </c>
      <c r="F6" s="8" t="str">
        <f>IF(出力様式!D57="","",TEXT(出力様式!D57,"yyyymmdd"))</f>
        <v/>
      </c>
      <c r="G6" s="46">
        <f t="shared" si="0"/>
        <v>1</v>
      </c>
      <c r="K6" s="46">
        <f t="shared" si="1"/>
        <v>126</v>
      </c>
      <c r="M6" s="46" t="str">
        <f t="shared" si="4"/>
        <v xml:space="preserve"> </v>
      </c>
      <c r="N6" s="46" t="str">
        <f>IF(AND(予約申込書!C52="女",K6&gt;=20,K6&lt;=35,MOD(K6,2)=0),"子宮単独 "," ")</f>
        <v xml:space="preserve"> </v>
      </c>
      <c r="O6" s="46" t="str">
        <f>IF(AND(予約申込書!C52="女",K6&gt;=35,K6&lt;=75,MOD(K6,2)=0),"子宮 "," ")</f>
        <v xml:space="preserve"> </v>
      </c>
      <c r="P6" s="46" t="str">
        <f>IF(AND(予約申込書!C52="女",K6&gt;=40,K6&lt;=49,MOD(K6,2)=0),"ﾏﾝﾓ2 "," ")</f>
        <v xml:space="preserve"> </v>
      </c>
      <c r="Q6" s="46" t="str">
        <f>IF(AND(予約申込書!C52="女",K6&gt;=50,K6&lt;=75,MOD(K6,2)=0),"ﾏﾝﾓ１ "," ")</f>
        <v xml:space="preserve"> </v>
      </c>
      <c r="S6" s="46">
        <f>DATEDIF(予約申込書!E52,$L$1,"Y")</f>
        <v>126</v>
      </c>
      <c r="U6" s="46" t="str">
        <f t="shared" si="3"/>
        <v xml:space="preserve">     </v>
      </c>
    </row>
    <row r="7" spans="1:21">
      <c r="A7" s="8" t="str">
        <f>IF(予約申込書!G54="","",予約申込書!G54)</f>
        <v/>
      </c>
      <c r="B7" s="8" t="str">
        <f>IF(予約申込書!G55="","",予約申込書!G55)</f>
        <v/>
      </c>
      <c r="C7" s="8" t="str">
        <f>IF(予約申込書!G56="","",予約申込書!G56)</f>
        <v/>
      </c>
      <c r="D7" s="49" t="str">
        <f>IF(予約申込書!G54="","",0)</f>
        <v/>
      </c>
      <c r="E7" s="8" t="str">
        <f>IF(予約申込書!E56="","",TEXT(予約申込書!E56,"yyyymmdd"))</f>
        <v/>
      </c>
      <c r="F7" s="8" t="str">
        <f>IF(出力様式!D61="","",TEXT(出力様式!D61,"yyyymmdd"))</f>
        <v/>
      </c>
      <c r="G7" s="46">
        <f t="shared" si="0"/>
        <v>1</v>
      </c>
      <c r="K7" s="46">
        <f t="shared" si="1"/>
        <v>126</v>
      </c>
      <c r="M7" s="46" t="str">
        <f t="shared" si="4"/>
        <v xml:space="preserve"> </v>
      </c>
      <c r="N7" s="46" t="str">
        <f>IF(AND(予約申込書!C56="女",K7&gt;=20,K7&lt;=35,MOD(K7,2)=0),"子宮単独 "," ")</f>
        <v xml:space="preserve"> </v>
      </c>
      <c r="O7" s="46" t="str">
        <f>IF(AND(予約申込書!C56="女",K7&gt;=35,K7&lt;=75,MOD(K7,2)=0),"子宮 "," ")</f>
        <v xml:space="preserve"> </v>
      </c>
      <c r="P7" s="46" t="str">
        <f>IF(AND(予約申込書!C56="女",K7&gt;=40,K7&lt;=49,MOD(K7,2)=0),"ﾏﾝﾓ2 "," ")</f>
        <v xml:space="preserve"> </v>
      </c>
      <c r="Q7" s="46" t="str">
        <f>IF(AND(予約申込書!C56="女",K7&gt;=50,K7&lt;=75,MOD(K7,2)=0),"ﾏﾝﾓ１ "," ")</f>
        <v xml:space="preserve"> </v>
      </c>
      <c r="S7" s="46">
        <f>DATEDIF(予約申込書!E56,$L$1,"Y")</f>
        <v>126</v>
      </c>
      <c r="U7" s="46" t="str">
        <f t="shared" si="3"/>
        <v xml:space="preserve">     </v>
      </c>
    </row>
    <row r="8" spans="1:21">
      <c r="A8" s="8" t="str">
        <f>IF(予約申込書!G58="","",予約申込書!G58)</f>
        <v/>
      </c>
      <c r="B8" s="8" t="str">
        <f>IF(予約申込書!G59="","",予約申込書!G59)</f>
        <v/>
      </c>
      <c r="C8" s="8" t="str">
        <f>IF(予約申込書!G60="","",予約申込書!G60)</f>
        <v/>
      </c>
      <c r="D8" s="49" t="str">
        <f>IF(予約申込書!G58="","",0)</f>
        <v/>
      </c>
      <c r="E8" s="8" t="str">
        <f>IF(予約申込書!E60="","",TEXT(予約申込書!E60,"yyyymmdd"))</f>
        <v/>
      </c>
      <c r="F8" s="8" t="str">
        <f>IF(出力様式!D65="","",TEXT(出力様式!D65,"yyyymmdd"))</f>
        <v/>
      </c>
      <c r="G8" s="46">
        <f t="shared" si="0"/>
        <v>1</v>
      </c>
      <c r="K8" s="46">
        <f t="shared" si="1"/>
        <v>126</v>
      </c>
      <c r="M8" s="46" t="str">
        <f t="shared" si="4"/>
        <v xml:space="preserve"> </v>
      </c>
      <c r="N8" s="46" t="str">
        <f>IF(AND(予約申込書!C60="女",K8&gt;=20,K8&lt;=35,MOD(K8,2)=0),"子宮単独 "," ")</f>
        <v xml:space="preserve"> </v>
      </c>
      <c r="O8" s="46" t="str">
        <f>IF(AND(予約申込書!C60="女",K8&gt;=35,K8&lt;=75,MOD(K8,2)=0),"子宮 "," ")</f>
        <v xml:space="preserve"> </v>
      </c>
      <c r="P8" s="46" t="str">
        <f>IF(AND(予約申込書!C60="女",K8&gt;=40,K8&lt;=49,MOD(K8,2)=0),"ﾏﾝﾓ2 "," ")</f>
        <v xml:space="preserve"> </v>
      </c>
      <c r="Q8" s="46" t="str">
        <f>IF(AND(予約申込書!C60="女",K8&gt;=50,K8&lt;=75,MOD(K8,2)=0),"ﾏﾝﾓ１ "," ")</f>
        <v xml:space="preserve"> </v>
      </c>
      <c r="S8" s="46">
        <f>DATEDIF(予約申込書!E60,$L$1,"Y")</f>
        <v>126</v>
      </c>
      <c r="U8" s="46" t="str">
        <f t="shared" si="3"/>
        <v xml:space="preserve">     </v>
      </c>
    </row>
    <row r="9" spans="1:21">
      <c r="A9" s="8" t="str">
        <f>IF(予約申込書!G62="","",予約申込書!G62)</f>
        <v/>
      </c>
      <c r="B9" s="8" t="str">
        <f>IF(予約申込書!G63="","",予約申込書!G63)</f>
        <v/>
      </c>
      <c r="C9" s="8" t="str">
        <f>IF(予約申込書!G64="","",予約申込書!G64)</f>
        <v/>
      </c>
      <c r="D9" s="49" t="str">
        <f>IF(予約申込書!G62="","",0)</f>
        <v/>
      </c>
      <c r="E9" s="8" t="str">
        <f>IF(予約申込書!E64="","",TEXT(予約申込書!E64,"yyyymmdd"))</f>
        <v/>
      </c>
      <c r="F9" s="8" t="str">
        <f>IF(出力様式!D69="","",TEXT(出力様式!D69,"yyyymmdd"))</f>
        <v/>
      </c>
      <c r="G9" s="46">
        <f t="shared" si="0"/>
        <v>1</v>
      </c>
      <c r="K9" s="46">
        <f t="shared" si="1"/>
        <v>126</v>
      </c>
      <c r="M9" s="46" t="str">
        <f t="shared" si="4"/>
        <v xml:space="preserve"> </v>
      </c>
      <c r="N9" s="46" t="str">
        <f>IF(AND(予約申込書!C64="女",K9&gt;=20,K9&lt;=35,MOD(K9,2)=0),"子宮単独 "," ")</f>
        <v xml:space="preserve"> </v>
      </c>
      <c r="O9" s="46" t="str">
        <f>IF(AND(予約申込書!C64="女",K9&gt;=35,K9&lt;=75,MOD(K9,2)=0),"子宮 "," ")</f>
        <v xml:space="preserve"> </v>
      </c>
      <c r="P9" s="46" t="str">
        <f>IF(AND(予約申込書!C64="女",K9&gt;=40,K9&lt;=49,MOD(K9,2)=0),"ﾏﾝﾓ2 "," ")</f>
        <v xml:space="preserve"> </v>
      </c>
      <c r="Q9" s="46" t="str">
        <f>IF(AND(予約申込書!C64="女",K9&gt;=50,K9&lt;=75,MOD(K9,2)=0),"ﾏﾝﾓ１ "," ")</f>
        <v xml:space="preserve"> </v>
      </c>
      <c r="S9" s="46">
        <f>DATEDIF(予約申込書!E64,$L$1,"Y")</f>
        <v>126</v>
      </c>
      <c r="U9" s="46" t="str">
        <f t="shared" si="3"/>
        <v xml:space="preserve">     </v>
      </c>
    </row>
    <row r="10" spans="1:21">
      <c r="A10" s="8" t="str">
        <f>IF(予約申込書!G66="","",予約申込書!G66)</f>
        <v/>
      </c>
      <c r="B10" s="8" t="str">
        <f>IF(予約申込書!G67="","",予約申込書!G67)</f>
        <v/>
      </c>
      <c r="C10" s="8" t="str">
        <f>IF(予約申込書!G68="","",予約申込書!G68)</f>
        <v/>
      </c>
      <c r="D10" s="49" t="str">
        <f>IF(予約申込書!G66="","",0)</f>
        <v/>
      </c>
      <c r="E10" s="8" t="str">
        <f>IF(予約申込書!E68="","",TEXT(予約申込書!E68,"yyyymmdd"))</f>
        <v/>
      </c>
      <c r="F10" s="8" t="str">
        <f>IF(出力様式!D77="","",TEXT(出力様式!D77,"yyyymmdd"))</f>
        <v/>
      </c>
      <c r="G10" s="46">
        <f t="shared" si="0"/>
        <v>1</v>
      </c>
      <c r="K10" s="46">
        <f t="shared" si="1"/>
        <v>126</v>
      </c>
      <c r="M10" s="46" t="str">
        <f t="shared" si="4"/>
        <v xml:space="preserve"> </v>
      </c>
      <c r="N10" s="46" t="str">
        <f>IF(AND(予約申込書!C68="女",K10&gt;=20,K10&lt;=35,MOD(K10,2)=0),"子宮単独 "," ")</f>
        <v xml:space="preserve"> </v>
      </c>
      <c r="O10" s="46" t="str">
        <f>IF(AND(予約申込書!C68="女",K10&gt;=35,K10&lt;=75,MOD(K10,2)=0),"子宮 "," ")</f>
        <v xml:space="preserve"> </v>
      </c>
      <c r="P10" s="46" t="str">
        <f>IF(AND(予約申込書!C68="女",K10&gt;=40,K10&lt;=49,MOD(K10,2)=0),"ﾏﾝﾓ2 "," ")</f>
        <v xml:space="preserve"> </v>
      </c>
      <c r="Q10" s="46" t="str">
        <f>IF(AND(予約申込書!C68="女",K10&gt;=50,K10&lt;=75,MOD(K10,2)=0),"ﾏﾝﾓ１ "," ")</f>
        <v xml:space="preserve"> </v>
      </c>
      <c r="S10" s="46">
        <f>DATEDIF(予約申込書!E68,$L$1,"Y")</f>
        <v>126</v>
      </c>
      <c r="U10" s="46" t="str">
        <f t="shared" si="3"/>
        <v xml:space="preserve">     </v>
      </c>
    </row>
    <row r="11" spans="1:21">
      <c r="A11" s="8" t="str">
        <f>IF(予約申込書!G70="","",予約申込書!G70)</f>
        <v/>
      </c>
      <c r="B11" s="8" t="str">
        <f>IF(予約申込書!G71="","",予約申込書!G71)</f>
        <v/>
      </c>
      <c r="C11" s="8" t="str">
        <f>IF(予約申込書!G72="","",予約申込書!G72)</f>
        <v/>
      </c>
      <c r="D11" s="49" t="str">
        <f>IF(予約申込書!G70="","",0)</f>
        <v/>
      </c>
      <c r="E11" s="8" t="str">
        <f>IF(予約申込書!E72="","",TEXT(予約申込書!E72,"yyyymmdd"))</f>
        <v/>
      </c>
      <c r="F11" s="8" t="str">
        <f>IF(出力様式!D81="","",TEXT(出力様式!D81,"yyyymmdd"))</f>
        <v/>
      </c>
      <c r="G11" s="46">
        <f t="shared" si="0"/>
        <v>1</v>
      </c>
      <c r="K11" s="46">
        <f t="shared" si="1"/>
        <v>126</v>
      </c>
      <c r="M11" s="46" t="str">
        <f t="shared" si="4"/>
        <v xml:space="preserve"> </v>
      </c>
      <c r="N11" s="46" t="str">
        <f>IF(AND(予約申込書!C72="女",K11&gt;=20,K11&lt;=35,MOD(K11,2)=0),"子宮単独 "," ")</f>
        <v xml:space="preserve"> </v>
      </c>
      <c r="O11" s="46" t="str">
        <f>IF(AND(予約申込書!C72="女",K11&gt;=35,K11&lt;=75,MOD(K11,2)=0),"子宮 "," ")</f>
        <v xml:space="preserve"> </v>
      </c>
      <c r="P11" s="46" t="str">
        <f>IF(AND(予約申込書!C72="女",K11&gt;=40,K11&lt;=49,MOD(K11,2)=0),"ﾏﾝﾓ2 "," ")</f>
        <v xml:space="preserve"> </v>
      </c>
      <c r="Q11" s="46" t="str">
        <f>IF(AND(予約申込書!C72="女",K11&gt;=50,K11&lt;=75,MOD(K11,2)=0),"ﾏﾝﾓ１ "," ")</f>
        <v xml:space="preserve"> </v>
      </c>
      <c r="S11" s="46">
        <f>DATEDIF(予約申込書!E72,$L$1,"Y")</f>
        <v>126</v>
      </c>
      <c r="U11" s="46" t="str">
        <f t="shared" si="3"/>
        <v xml:space="preserve">     </v>
      </c>
    </row>
    <row r="12" spans="1:21">
      <c r="A12" s="8" t="str">
        <f>IF(予約申込書!G74="","",予約申込書!G74)</f>
        <v/>
      </c>
      <c r="B12" s="8" t="str">
        <f>IF(予約申込書!G75="","",予約申込書!G75)</f>
        <v/>
      </c>
      <c r="C12" s="8" t="str">
        <f>IF(予約申込書!G76="","",予約申込書!G76)</f>
        <v/>
      </c>
      <c r="D12" s="49" t="str">
        <f>IF(予約申込書!G74="","",0)</f>
        <v/>
      </c>
      <c r="E12" s="8" t="str">
        <f>IF(予約申込書!E76="","",TEXT(予約申込書!E76,"yyyymmdd"))</f>
        <v/>
      </c>
      <c r="F12" s="8" t="str">
        <f>IF(出力様式!D85="","",TEXT(出力様式!D85,"yyyymmdd"))</f>
        <v/>
      </c>
      <c r="G12" s="46">
        <f t="shared" si="0"/>
        <v>1</v>
      </c>
      <c r="K12" s="46">
        <f t="shared" si="1"/>
        <v>126</v>
      </c>
      <c r="M12" s="46" t="str">
        <f t="shared" si="4"/>
        <v xml:space="preserve"> </v>
      </c>
      <c r="N12" s="46" t="str">
        <f>IF(AND(予約申込書!C76="女",K12&gt;=20,K12&lt;=35,MOD(K12,2)=0),"子宮単独 "," ")</f>
        <v xml:space="preserve"> </v>
      </c>
      <c r="O12" s="46" t="str">
        <f>IF(AND(予約申込書!C76="女",K12&gt;=35,K12&lt;=75,MOD(K12,2)=0),"子宮 "," ")</f>
        <v xml:space="preserve"> </v>
      </c>
      <c r="P12" s="46" t="str">
        <f>IF(AND(予約申込書!C76="女",K12&gt;=40,K12&lt;=49,MOD(K12,2)=0),"ﾏﾝﾓ2 "," ")</f>
        <v xml:space="preserve"> </v>
      </c>
      <c r="Q12" s="46" t="str">
        <f>IF(AND(予約申込書!C76="女",K12&gt;=50,K12&lt;=75,MOD(K12,2)=0),"ﾏﾝﾓ１ "," ")</f>
        <v xml:space="preserve"> </v>
      </c>
      <c r="S12" s="46">
        <f>DATEDIF(予約申込書!E76,$L$1,"Y")</f>
        <v>126</v>
      </c>
      <c r="U12" s="46" t="str">
        <f t="shared" si="3"/>
        <v xml:space="preserve">     </v>
      </c>
    </row>
    <row r="13" spans="1:21">
      <c r="A13" s="8" t="str">
        <f>IF(予約申込書!G78="","",予約申込書!G78)</f>
        <v/>
      </c>
      <c r="B13" s="8" t="str">
        <f>IF(予約申込書!G79="","",予約申込書!G79)</f>
        <v/>
      </c>
      <c r="C13" s="8" t="str">
        <f>IF(予約申込書!G80="","",予約申込書!G80)</f>
        <v/>
      </c>
      <c r="D13" s="49" t="str">
        <f>IF(予約申込書!G78="","",0)</f>
        <v/>
      </c>
      <c r="E13" s="8" t="str">
        <f>IF(予約申込書!E80="","",TEXT(予約申込書!E80,"yyyymmdd"))</f>
        <v/>
      </c>
      <c r="F13" s="8" t="str">
        <f>IF(出力様式!D89="","",TEXT(出力様式!D89,"yyyymmdd"))</f>
        <v/>
      </c>
      <c r="G13" s="46">
        <f t="shared" si="0"/>
        <v>1</v>
      </c>
      <c r="K13" s="46">
        <f t="shared" si="1"/>
        <v>126</v>
      </c>
      <c r="M13" s="46" t="str">
        <f t="shared" si="4"/>
        <v xml:space="preserve"> </v>
      </c>
      <c r="N13" s="46" t="str">
        <f>IF(AND(予約申込書!C80="女",K13&gt;=20,K13&lt;=35,MOD(K13,2)=0),"子宮単独 "," ")</f>
        <v xml:space="preserve"> </v>
      </c>
      <c r="O13" s="46" t="str">
        <f>IF(AND(予約申込書!C80="女",K13&gt;=35,K13&lt;=75,MOD(K13,2)=0),"子宮 "," ")</f>
        <v xml:space="preserve"> </v>
      </c>
      <c r="P13" s="46" t="str">
        <f>IF(AND(予約申込書!C80="女",K13&gt;=40,K13&lt;=49,MOD(K13,2)=0),"ﾏﾝﾓ2 "," ")</f>
        <v xml:space="preserve"> </v>
      </c>
      <c r="Q13" s="46" t="str">
        <f>IF(AND(予約申込書!C80="女",K13&gt;=50,K13&lt;=75,MOD(K13,2)=0),"ﾏﾝﾓ１ "," ")</f>
        <v xml:space="preserve"> </v>
      </c>
      <c r="S13" s="46">
        <f>DATEDIF(予約申込書!E80,$L$1,"Y")</f>
        <v>126</v>
      </c>
      <c r="U13" s="46" t="str">
        <f t="shared" si="3"/>
        <v xml:space="preserve">     </v>
      </c>
    </row>
    <row r="14" spans="1:21">
      <c r="A14" s="8" t="str">
        <f>IF(予約申込書!G82="","",予約申込書!G82)</f>
        <v/>
      </c>
      <c r="B14" s="8" t="str">
        <f>IF(予約申込書!G83="","",予約申込書!G83)</f>
        <v/>
      </c>
      <c r="C14" s="8" t="str">
        <f>IF(予約申込書!G84="","",予約申込書!G84)</f>
        <v/>
      </c>
      <c r="D14" s="49" t="str">
        <f>IF(予約申込書!G82="","",0)</f>
        <v/>
      </c>
      <c r="E14" s="8" t="str">
        <f>IF(予約申込書!E84="","",TEXT(予約申込書!E84,"yyyymmdd"))</f>
        <v/>
      </c>
      <c r="F14" s="8" t="str">
        <f>IF(出力様式!D93="","",TEXT(出力様式!D93,"yyyymmdd"))</f>
        <v/>
      </c>
      <c r="G14" s="46">
        <f t="shared" si="0"/>
        <v>1</v>
      </c>
      <c r="K14" s="46">
        <f t="shared" si="1"/>
        <v>126</v>
      </c>
      <c r="M14" s="46" t="str">
        <f t="shared" si="4"/>
        <v xml:space="preserve"> </v>
      </c>
      <c r="N14" s="46" t="str">
        <f>IF(AND(予約申込書!C84="女",K14&gt;=20,K14&lt;=35,MOD(K14,2)=0),"子宮単独 "," ")</f>
        <v xml:space="preserve"> </v>
      </c>
      <c r="O14" s="46" t="str">
        <f>IF(AND(予約申込書!C84="女",K14&gt;=35,K14&lt;=75,MOD(K14,2)=0),"子宮 "," ")</f>
        <v xml:space="preserve"> </v>
      </c>
      <c r="P14" s="46" t="str">
        <f>IF(AND(予約申込書!C84="女",K14&gt;=40,K14&lt;=49,MOD(K14,2)=0),"ﾏﾝﾓ2 "," ")</f>
        <v xml:space="preserve"> </v>
      </c>
      <c r="Q14" s="46" t="str">
        <f>IF(AND(予約申込書!C84="女",K14&gt;=50,K14&lt;=75,MOD(K14,2)=0),"ﾏﾝﾓ１ "," ")</f>
        <v xml:space="preserve"> </v>
      </c>
      <c r="S14" s="46">
        <f>DATEDIF(予約申込書!E84,$L$1,"Y")</f>
        <v>126</v>
      </c>
      <c r="U14" s="46" t="str">
        <f t="shared" si="3"/>
        <v xml:space="preserve">     </v>
      </c>
    </row>
    <row r="15" spans="1:21" ht="13.5" customHeight="1">
      <c r="A15" s="8" t="str">
        <f>IF(予約申込書!G86="","",予約申込書!G86)</f>
        <v/>
      </c>
      <c r="B15" s="8" t="str">
        <f>IF(予約申込書!G87="","",予約申込書!G87)</f>
        <v/>
      </c>
      <c r="C15" s="8" t="str">
        <f>IF(予約申込書!G88="","",予約申込書!G88)</f>
        <v/>
      </c>
      <c r="D15" s="49" t="str">
        <f>IF(予約申込書!G86="","",0)</f>
        <v/>
      </c>
      <c r="E15" s="8" t="str">
        <f>IF(予約申込書!E88="","",TEXT(予約申込書!E88,"yyyymmdd"))</f>
        <v/>
      </c>
      <c r="F15" s="8" t="str">
        <f>IF(出力様式!D101="","",TEXT(出力様式!D101,"yyyymmdd"))</f>
        <v/>
      </c>
      <c r="G15" s="46">
        <f t="shared" si="0"/>
        <v>1</v>
      </c>
      <c r="H15" s="86"/>
      <c r="I15" s="86"/>
      <c r="J15" s="86"/>
      <c r="K15" s="46">
        <f t="shared" si="1"/>
        <v>126</v>
      </c>
      <c r="L15" s="86"/>
      <c r="M15" s="46" t="str">
        <f t="shared" si="4"/>
        <v xml:space="preserve"> </v>
      </c>
      <c r="N15" s="46" t="str">
        <f>IF(AND(予約申込書!C88="女",K15&gt;=20,K15&lt;=35,MOD(K15,2)=0),"子宮単独 "," ")</f>
        <v xml:space="preserve"> </v>
      </c>
      <c r="O15" s="46" t="str">
        <f>IF(AND(予約申込書!C88="女",K15&gt;=35,K15&lt;=75,MOD(K15,2)=0),"子宮 "," ")</f>
        <v xml:space="preserve"> </v>
      </c>
      <c r="P15" s="46" t="str">
        <f>IF(AND(予約申込書!C88="女",K15&gt;=40,K15&lt;=49,MOD(K15,2)=0),"ﾏﾝﾓ2 "," ")</f>
        <v xml:space="preserve"> </v>
      </c>
      <c r="Q15" s="46" t="str">
        <f>IF(AND(予約申込書!C88="女",K15&gt;=50,K15&lt;=75,MOD(K15,2)=0),"ﾏﾝﾓ１ "," ")</f>
        <v xml:space="preserve"> </v>
      </c>
      <c r="S15" s="46">
        <f>DATEDIF(予約申込書!E88,$L$1,"Y")</f>
        <v>126</v>
      </c>
      <c r="U15" s="46" t="str">
        <f t="shared" si="3"/>
        <v xml:space="preserve">     </v>
      </c>
    </row>
    <row r="16" spans="1:21" ht="13.5" customHeight="1">
      <c r="A16" s="8" t="str">
        <f>IF(予約申込書!G90="","",予約申込書!G90)</f>
        <v/>
      </c>
      <c r="B16" s="8" t="str">
        <f>IF(予約申込書!G91="","",予約申込書!G91)</f>
        <v/>
      </c>
      <c r="C16" s="8" t="str">
        <f>IF(予約申込書!G92="","",予約申込書!G92)</f>
        <v/>
      </c>
      <c r="D16" s="49" t="str">
        <f>IF(予約申込書!G90="","",0)</f>
        <v/>
      </c>
      <c r="E16" s="8" t="str">
        <f>IF(予約申込書!E92="","",TEXT(予約申込書!E92,"yyyymmdd"))</f>
        <v/>
      </c>
      <c r="F16" s="8" t="str">
        <f>IF(出力様式!D105="","",TEXT(出力様式!D105,"yyyymmdd"))</f>
        <v/>
      </c>
      <c r="G16" s="46">
        <f t="shared" si="0"/>
        <v>1</v>
      </c>
      <c r="K16" s="46">
        <f t="shared" si="1"/>
        <v>126</v>
      </c>
      <c r="M16" s="46" t="str">
        <f t="shared" si="4"/>
        <v xml:space="preserve"> </v>
      </c>
      <c r="N16" s="46" t="str">
        <f>IF(AND(予約申込書!C92="女",K16&gt;=20,K16&lt;=35,MOD(K16,2)=0),"子宮単独 "," ")</f>
        <v xml:space="preserve"> </v>
      </c>
      <c r="O16" s="46" t="str">
        <f>IF(AND(予約申込書!C92="女",K16&gt;=35,K16&lt;=75,MOD(K16,2)=0),"子宮 "," ")</f>
        <v xml:space="preserve"> </v>
      </c>
      <c r="P16" s="46" t="str">
        <f>IF(AND(予約申込書!C92="女",K16&gt;=40,K16&lt;=49,MOD(K16,2)=0),"ﾏﾝﾓ2 "," ")</f>
        <v xml:space="preserve"> </v>
      </c>
      <c r="Q16" s="46" t="str">
        <f>IF(AND(予約申込書!C92="女",K16&gt;=50,K16&lt;=75,MOD(K16,2)=0),"ﾏﾝﾓ１ "," ")</f>
        <v xml:space="preserve"> </v>
      </c>
      <c r="S16" s="46">
        <f>DATEDIF(予約申込書!E92,$L$1,"Y")</f>
        <v>126</v>
      </c>
      <c r="U16" s="46" t="str">
        <f t="shared" si="3"/>
        <v xml:space="preserve">     </v>
      </c>
    </row>
    <row r="17" spans="1:21">
      <c r="A17" s="8" t="str">
        <f>IF(予約申込書!G94="","",予約申込書!G94)</f>
        <v/>
      </c>
      <c r="B17" s="8" t="str">
        <f>IF(予約申込書!G95="","",予約申込書!G95)</f>
        <v/>
      </c>
      <c r="C17" s="8" t="str">
        <f>IF(予約申込書!G96="","",予約申込書!G96)</f>
        <v/>
      </c>
      <c r="D17" s="49" t="str">
        <f>IF(予約申込書!G94="","",0)</f>
        <v/>
      </c>
      <c r="E17" s="8" t="str">
        <f>IF(予約申込書!E96="","",TEXT(予約申込書!E96,"yyyymmdd"))</f>
        <v/>
      </c>
      <c r="F17" s="8" t="str">
        <f>IF(出力様式!D109="","",TEXT(出力様式!D109,"yyyymmdd"))</f>
        <v/>
      </c>
      <c r="G17" s="46">
        <f t="shared" si="0"/>
        <v>1</v>
      </c>
      <c r="K17" s="46">
        <f t="shared" si="1"/>
        <v>126</v>
      </c>
      <c r="M17" s="46" t="str">
        <f t="shared" si="4"/>
        <v xml:space="preserve"> </v>
      </c>
      <c r="N17" s="46" t="str">
        <f>IF(AND(予約申込書!C96="女",K17&gt;=20,K17&lt;=35,MOD(K17,2)=0),"子宮単独 "," ")</f>
        <v xml:space="preserve"> </v>
      </c>
      <c r="O17" s="46" t="str">
        <f>IF(AND(予約申込書!C96="女",K17&gt;=35,K17&lt;=75,MOD(K17,2)=0),"子宮 "," ")</f>
        <v xml:space="preserve"> </v>
      </c>
      <c r="P17" s="46" t="str">
        <f>IF(AND(予約申込書!C96="女",K17&gt;=40,K17&lt;=49,MOD(K17,2)=0),"ﾏﾝﾓ2 "," ")</f>
        <v xml:space="preserve"> </v>
      </c>
      <c r="Q17" s="46" t="str">
        <f>IF(AND(予約申込書!C96="女",K17&gt;=50,K17&lt;=75,MOD(K17,2)=0),"ﾏﾝﾓ１ "," ")</f>
        <v xml:space="preserve"> </v>
      </c>
      <c r="S17" s="46">
        <f>DATEDIF(予約申込書!E96,$L$1,"Y")</f>
        <v>126</v>
      </c>
      <c r="U17" s="46" t="str">
        <f t="shared" si="3"/>
        <v xml:space="preserve">     </v>
      </c>
    </row>
    <row r="18" spans="1:21">
      <c r="A18" s="8" t="str">
        <f>IF(予約申込書!G98="","",予約申込書!G98)</f>
        <v/>
      </c>
      <c r="B18" s="8" t="str">
        <f>IF(予約申込書!G99="","",予約申込書!G99)</f>
        <v/>
      </c>
      <c r="C18" s="8" t="str">
        <f>IF(予約申込書!G100="","",予約申込書!G100)</f>
        <v/>
      </c>
      <c r="D18" s="49" t="str">
        <f>IF(予約申込書!G98="","",0)</f>
        <v/>
      </c>
      <c r="E18" s="8" t="str">
        <f>IF(予約申込書!E100="","",TEXT(予約申込書!E100,"yyyymmdd"))</f>
        <v/>
      </c>
      <c r="F18" s="8" t="str">
        <f>IF(出力様式!D113="","",TEXT(出力様式!D113,"yyyymmdd"))</f>
        <v/>
      </c>
      <c r="G18" s="46">
        <f t="shared" si="0"/>
        <v>1</v>
      </c>
      <c r="K18" s="46">
        <f t="shared" si="1"/>
        <v>126</v>
      </c>
      <c r="M18" s="46" t="str">
        <f t="shared" si="4"/>
        <v xml:space="preserve"> </v>
      </c>
      <c r="N18" s="46" t="str">
        <f>IF(AND(予約申込書!C100="女",K18&gt;=20,K18&lt;=35,MOD(K18,2)=0),"子宮単独 "," ")</f>
        <v xml:space="preserve"> </v>
      </c>
      <c r="O18" s="46" t="str">
        <f>IF(AND(予約申込書!C100="女",K18&gt;=35,K18&lt;=75,MOD(K18,2)=0),"子宮 "," ")</f>
        <v xml:space="preserve"> </v>
      </c>
      <c r="P18" s="46" t="str">
        <f>IF(AND(予約申込書!C100="女",K18&gt;=40,K18&lt;=49,MOD(K18,2)=0),"ﾏﾝﾓ2 "," ")</f>
        <v xml:space="preserve"> </v>
      </c>
      <c r="Q18" s="46" t="str">
        <f>IF(AND(予約申込書!C100="女",K18&gt;=50,K18&lt;=75,MOD(K18,2)=0),"ﾏﾝﾓ１ "," ")</f>
        <v xml:space="preserve"> </v>
      </c>
      <c r="S18" s="46">
        <f>DATEDIF(予約申込書!E100,$L$1,"Y")</f>
        <v>126</v>
      </c>
      <c r="U18" s="46" t="str">
        <f t="shared" si="3"/>
        <v xml:space="preserve">     </v>
      </c>
    </row>
    <row r="19" spans="1:21">
      <c r="A19" s="8" t="str">
        <f>IF(予約申込書!G102="","",予約申込書!G102)</f>
        <v/>
      </c>
      <c r="B19" s="8" t="str">
        <f>IF(予約申込書!G103="","",予約申込書!G103)</f>
        <v/>
      </c>
      <c r="C19" s="8" t="str">
        <f>IF(予約申込書!G104="","",予約申込書!G104)</f>
        <v/>
      </c>
      <c r="D19" s="49" t="str">
        <f>IF(予約申込書!G102="","",0)</f>
        <v/>
      </c>
      <c r="E19" s="8" t="str">
        <f>IF(予約申込書!E104="","",TEXT(予約申込書!E104,"yyyymmdd"))</f>
        <v/>
      </c>
      <c r="F19" s="8" t="str">
        <f>IF(出力様式!D117="","",TEXT(出力様式!D117,"yyyymmdd"))</f>
        <v/>
      </c>
      <c r="G19" s="46">
        <f t="shared" si="0"/>
        <v>1</v>
      </c>
      <c r="K19" s="46">
        <f t="shared" si="1"/>
        <v>126</v>
      </c>
      <c r="M19" s="46" t="str">
        <f t="shared" si="4"/>
        <v xml:space="preserve"> </v>
      </c>
      <c r="N19" s="46" t="str">
        <f>IF(AND(予約申込書!C104="女",K19&gt;=20,K19&lt;=35,MOD(K19,2)=0),"子宮単独 "," ")</f>
        <v xml:space="preserve"> </v>
      </c>
      <c r="O19" s="46" t="str">
        <f>IF(AND(予約申込書!C104="女",K19&gt;=35,K19&lt;=75,MOD(K19,2)=0),"子宮 "," ")</f>
        <v xml:space="preserve"> </v>
      </c>
      <c r="P19" s="46" t="str">
        <f>IF(AND(予約申込書!C104="女",K19&gt;=40,K19&lt;=49,MOD(K19,2)=0),"ﾏﾝﾓ2 "," ")</f>
        <v xml:space="preserve"> </v>
      </c>
      <c r="Q19" s="46" t="str">
        <f>IF(AND(予約申込書!C104="女",K19&gt;=50,K19&lt;=75,MOD(K19,2)=0),"ﾏﾝﾓ１ "," ")</f>
        <v xml:space="preserve"> </v>
      </c>
      <c r="S19" s="46">
        <f>DATEDIF(予約申込書!E104,$L$1,"Y")</f>
        <v>126</v>
      </c>
      <c r="U19" s="46" t="str">
        <f t="shared" si="3"/>
        <v xml:space="preserve">     </v>
      </c>
    </row>
    <row r="20" spans="1:21">
      <c r="A20" s="8" t="str">
        <f>IF(予約申込書!G106="","",予約申込書!G106)</f>
        <v/>
      </c>
      <c r="B20" s="8" t="str">
        <f>IF(予約申込書!G107="","",予約申込書!G107)</f>
        <v/>
      </c>
      <c r="C20" s="8" t="str">
        <f>IF(予約申込書!G108="","",予約申込書!G108)</f>
        <v/>
      </c>
      <c r="D20" s="49" t="str">
        <f>IF(予約申込書!G106="","",0)</f>
        <v/>
      </c>
      <c r="E20" s="8" t="str">
        <f>IF(予約申込書!E108="","",TEXT(予約申込書!E108,"yyyymmdd"))</f>
        <v/>
      </c>
      <c r="F20" s="8" t="str">
        <f>IF(出力様式!D124="","",TEXT(出力様式!D124,"yyyymmdd"))</f>
        <v/>
      </c>
      <c r="G20" s="92">
        <f t="shared" si="0"/>
        <v>1</v>
      </c>
      <c r="H20" s="77"/>
      <c r="I20" s="77"/>
      <c r="K20" s="46">
        <f t="shared" si="1"/>
        <v>126</v>
      </c>
      <c r="M20" s="46" t="str">
        <f t="shared" si="4"/>
        <v xml:space="preserve"> </v>
      </c>
      <c r="N20" s="46" t="str">
        <f>IF(AND(予約申込書!C108="女",K20&gt;=20,K20&lt;=35,MOD(K20,2)=0),"子宮単独 "," ")</f>
        <v xml:space="preserve"> </v>
      </c>
      <c r="O20" s="46" t="str">
        <f>IF(AND(予約申込書!C108="女",K20&gt;=35,K20&lt;=75,MOD(K20,2)=0),"子宮 "," ")</f>
        <v xml:space="preserve"> </v>
      </c>
      <c r="P20" s="46" t="str">
        <f>IF(AND(予約申込書!C108="女",K20&gt;=40,K20&lt;=49,MOD(K20,2)=0),"ﾏﾝﾓ2 "," ")</f>
        <v xml:space="preserve"> </v>
      </c>
      <c r="Q20" s="46" t="str">
        <f>IF(AND(予約申込書!C108="女",K20&gt;=50,K20&lt;=75,MOD(K20,2)=0),"ﾏﾝﾓ１ "," ")</f>
        <v xml:space="preserve"> </v>
      </c>
      <c r="S20" s="46">
        <f>DATEDIF(予約申込書!E108,$L$1,"Y")</f>
        <v>126</v>
      </c>
      <c r="U20" s="46" t="str">
        <f t="shared" si="3"/>
        <v xml:space="preserve">     </v>
      </c>
    </row>
    <row r="21" spans="1:21">
      <c r="A21" s="8" t="str">
        <f>IF(予約申込書!G110="","",予約申込書!G110)</f>
        <v/>
      </c>
      <c r="B21" s="8" t="str">
        <f>IF(予約申込書!G111="","",予約申込書!G111)</f>
        <v/>
      </c>
      <c r="C21" s="8" t="str">
        <f>IF(予約申込書!G112="","",予約申込書!G112)</f>
        <v/>
      </c>
      <c r="D21" s="49" t="str">
        <f>IF(予約申込書!G110="","",0)</f>
        <v/>
      </c>
      <c r="E21" s="8" t="str">
        <f>IF(予約申込書!E112="","",TEXT(予約申込書!E112,"yyyymmdd"))</f>
        <v/>
      </c>
      <c r="F21" s="8" t="str">
        <f>IF(出力様式!D128="","",TEXT(出力様式!D128,"yyyymmdd"))</f>
        <v/>
      </c>
      <c r="G21" s="46">
        <f t="shared" si="0"/>
        <v>1</v>
      </c>
      <c r="K21" s="46">
        <f t="shared" si="1"/>
        <v>126</v>
      </c>
      <c r="M21" s="46" t="str">
        <f t="shared" si="4"/>
        <v xml:space="preserve"> </v>
      </c>
      <c r="N21" s="46" t="str">
        <f>IF(AND(予約申込書!C112="女",K21&gt;=20,K21&lt;=35,MOD(K21,2)=0),"子宮単独 "," ")</f>
        <v xml:space="preserve"> </v>
      </c>
      <c r="O21" s="46" t="str">
        <f>IF(AND(予約申込書!C112="女",K21&gt;=35,K21&lt;=75,MOD(K21,2)=0),"子宮 "," ")</f>
        <v xml:space="preserve"> </v>
      </c>
      <c r="P21" s="46" t="str">
        <f>IF(AND(予約申込書!C112="女",K21&gt;=40,K21&lt;=49,MOD(K21,2)=0),"ﾏﾝﾓ2 "," ")</f>
        <v xml:space="preserve"> </v>
      </c>
      <c r="Q21" s="46" t="str">
        <f>IF(AND(予約申込書!C112="女",K21&gt;=50,K21&lt;=75,MOD(K21,2)=0),"ﾏﾝﾓ１ "," ")</f>
        <v xml:space="preserve"> </v>
      </c>
      <c r="S21" s="46">
        <f>DATEDIF(予約申込書!E112,$L$1,"Y")</f>
        <v>126</v>
      </c>
      <c r="U21" s="46" t="str">
        <f t="shared" si="3"/>
        <v xml:space="preserve">     </v>
      </c>
    </row>
    <row r="22" spans="1:21">
      <c r="A22" s="8" t="str">
        <f>IF(予約申込書!G114="","",予約申込書!G114)</f>
        <v/>
      </c>
      <c r="B22" s="8" t="str">
        <f>IF(予約申込書!G115="","",予約申込書!G115)</f>
        <v/>
      </c>
      <c r="C22" s="8" t="str">
        <f>IF(予約申込書!G116="","",予約申込書!G116)</f>
        <v/>
      </c>
      <c r="D22" s="49" t="str">
        <f>IF(予約申込書!G114="","",0)</f>
        <v/>
      </c>
      <c r="E22" s="8" t="str">
        <f>IF(予約申込書!E116="","",TEXT(予約申込書!E116,"yyyymmdd"))</f>
        <v/>
      </c>
      <c r="F22" s="8" t="str">
        <f>IF(出力様式!D132="","",TEXT(出力様式!D132,"yyyymmdd"))</f>
        <v/>
      </c>
      <c r="G22" s="46">
        <f t="shared" si="0"/>
        <v>1</v>
      </c>
      <c r="K22" s="46">
        <f t="shared" si="1"/>
        <v>126</v>
      </c>
      <c r="M22" s="46" t="str">
        <f t="shared" si="4"/>
        <v xml:space="preserve"> </v>
      </c>
      <c r="N22" s="46" t="str">
        <f>IF(AND(予約申込書!C116="女",K22&gt;=20,K22&lt;=35,MOD(K22,2)=0),"子宮単独 "," ")</f>
        <v xml:space="preserve"> </v>
      </c>
      <c r="O22" s="46" t="str">
        <f>IF(AND(予約申込書!C116="女",K22&gt;=35,K22&lt;=75,MOD(K22,2)=0),"子宮 "," ")</f>
        <v xml:space="preserve"> </v>
      </c>
      <c r="P22" s="46" t="str">
        <f>IF(AND(予約申込書!C116="女",K22&gt;=40,K22&lt;=49,MOD(K22,2)=0),"ﾏﾝﾓ2 "," ")</f>
        <v xml:space="preserve"> </v>
      </c>
      <c r="Q22" s="46" t="str">
        <f>IF(AND(予約申込書!C116="女",K22&gt;=50,K22&lt;=75,MOD(K22,2)=0),"ﾏﾝﾓ１ "," ")</f>
        <v xml:space="preserve"> </v>
      </c>
      <c r="S22" s="46">
        <f>DATEDIF(予約申込書!E116,$L$1,"Y")</f>
        <v>126</v>
      </c>
      <c r="U22" s="46" t="str">
        <f t="shared" si="3"/>
        <v xml:space="preserve">     </v>
      </c>
    </row>
    <row r="23" spans="1:21">
      <c r="A23" s="8" t="str">
        <f>IF(予約申込書!G118="","",予約申込書!G118)</f>
        <v/>
      </c>
      <c r="B23" s="8" t="str">
        <f>IF(予約申込書!G119="","",予約申込書!G119)</f>
        <v/>
      </c>
      <c r="C23" s="8" t="str">
        <f>IF(予約申込書!G120="","",予約申込書!G120)</f>
        <v/>
      </c>
      <c r="D23" s="49" t="str">
        <f>IF(予約申込書!G118="","",0)</f>
        <v/>
      </c>
      <c r="E23" s="8" t="str">
        <f>IF(予約申込書!E120="","",TEXT(予約申込書!E120,"yyyymmdd"))</f>
        <v/>
      </c>
      <c r="F23" s="8" t="str">
        <f>IF(出力様式!D136="","",TEXT(出力様式!D136,"yyyymmdd"))</f>
        <v/>
      </c>
      <c r="G23" s="46">
        <f t="shared" si="0"/>
        <v>1</v>
      </c>
      <c r="K23" s="46">
        <f t="shared" si="1"/>
        <v>126</v>
      </c>
      <c r="M23" s="46" t="str">
        <f t="shared" si="4"/>
        <v xml:space="preserve"> </v>
      </c>
      <c r="N23" s="46" t="str">
        <f>IF(AND(予約申込書!C120="女",K23&gt;=20,K23&lt;=35,MOD(K23,2)=0),"子宮単独 "," ")</f>
        <v xml:space="preserve"> </v>
      </c>
      <c r="O23" s="46" t="str">
        <f>IF(AND(予約申込書!C120="女",K23&gt;=35,K23&lt;=75,MOD(K23,2)=0),"子宮 "," ")</f>
        <v xml:space="preserve"> </v>
      </c>
      <c r="P23" s="46" t="str">
        <f>IF(AND(予約申込書!C120="女",K23&gt;=40,K23&lt;=49,MOD(K23,2)=0),"ﾏﾝﾓ2 "," ")</f>
        <v xml:space="preserve"> </v>
      </c>
      <c r="Q23" s="46" t="str">
        <f>IF(AND(予約申込書!C120="女",K23&gt;=50,K23&lt;=75,MOD(K23,2)=0),"ﾏﾝﾓ１ "," ")</f>
        <v xml:space="preserve"> </v>
      </c>
      <c r="S23" s="46">
        <f>DATEDIF(予約申込書!E120,$L$1,"Y")</f>
        <v>126</v>
      </c>
      <c r="U23" s="46" t="str">
        <f t="shared" si="3"/>
        <v xml:space="preserve">     </v>
      </c>
    </row>
    <row r="24" spans="1:21">
      <c r="A24" s="8" t="str">
        <f>IF(予約申込書!G122="","",予約申込書!G122)</f>
        <v/>
      </c>
      <c r="B24" s="8" t="str">
        <f>IF(予約申込書!G123="","",予約申込書!G123)</f>
        <v/>
      </c>
      <c r="C24" s="8" t="str">
        <f>IF(予約申込書!G124="","",予約申込書!G124)</f>
        <v/>
      </c>
      <c r="D24" s="49" t="str">
        <f>IF(予約申込書!G122="","",0)</f>
        <v/>
      </c>
      <c r="E24" s="8" t="str">
        <f>IF(予約申込書!E124="","",TEXT(予約申込書!E124,"yyyymmdd"))</f>
        <v/>
      </c>
      <c r="F24" s="8" t="str">
        <f>IF(出力様式!D140="","",TEXT(出力様式!D140,"yyyymmdd"))</f>
        <v/>
      </c>
      <c r="G24" s="46">
        <f t="shared" si="0"/>
        <v>1</v>
      </c>
      <c r="K24" s="46">
        <f t="shared" si="1"/>
        <v>126</v>
      </c>
      <c r="M24" s="46" t="str">
        <f t="shared" si="4"/>
        <v xml:space="preserve"> </v>
      </c>
      <c r="N24" s="46" t="str">
        <f>IF(AND(予約申込書!C124="女",K24&gt;=20,K24&lt;=35,MOD(K24,2)=0),"子宮単独 "," ")</f>
        <v xml:space="preserve"> </v>
      </c>
      <c r="O24" s="46" t="str">
        <f>IF(AND(予約申込書!C124="女",K24&gt;=35,K24&lt;=75,MOD(K24,2)=0),"子宮 "," ")</f>
        <v xml:space="preserve"> </v>
      </c>
      <c r="P24" s="46" t="str">
        <f>IF(AND(予約申込書!C124="女",K24&gt;=40,K24&lt;=49,MOD(K24,2)=0),"ﾏﾝﾓ2 "," ")</f>
        <v xml:space="preserve"> </v>
      </c>
      <c r="Q24" s="46" t="str">
        <f>IF(AND(予約申込書!C124="女",K24&gt;=50,K24&lt;=75,MOD(K24,2)=0),"ﾏﾝﾓ１ "," ")</f>
        <v xml:space="preserve"> </v>
      </c>
      <c r="S24" s="46">
        <f>DATEDIF(予約申込書!E124,$L$1,"Y")</f>
        <v>126</v>
      </c>
      <c r="U24" s="46" t="str">
        <f t="shared" si="3"/>
        <v xml:space="preserve">     </v>
      </c>
    </row>
    <row r="25" spans="1:21">
      <c r="A25" s="8" t="str">
        <f>IF(予約申込書!G126="","",予約申込書!G126)</f>
        <v/>
      </c>
      <c r="B25" s="8" t="str">
        <f>IF(予約申込書!G127="","",予約申込書!G127)</f>
        <v/>
      </c>
      <c r="C25" s="8" t="str">
        <f>IF(予約申込書!G128="","",予約申込書!G128)</f>
        <v/>
      </c>
      <c r="D25" s="49" t="str">
        <f>IF(予約申込書!G126="","",0)</f>
        <v/>
      </c>
      <c r="E25" s="8" t="str">
        <f>IF(予約申込書!E128="","",TEXT(予約申込書!E128,"yyyymmdd"))</f>
        <v/>
      </c>
      <c r="F25" s="8" t="str">
        <f>IF(出力様式!D147="","",TEXT(出力様式!D147,"yyyymmdd"))</f>
        <v/>
      </c>
      <c r="G25" s="46">
        <f t="shared" si="0"/>
        <v>1</v>
      </c>
      <c r="K25" s="46">
        <f t="shared" si="1"/>
        <v>126</v>
      </c>
      <c r="M25" s="46" t="str">
        <f t="shared" si="4"/>
        <v xml:space="preserve"> </v>
      </c>
      <c r="N25" s="46" t="str">
        <f>IF(AND(予約申込書!C128="女",K25&gt;=20,K25&lt;=35,MOD(K25,2)=0),"子宮単独 "," ")</f>
        <v xml:space="preserve"> </v>
      </c>
      <c r="O25" s="46" t="str">
        <f>IF(AND(予約申込書!C128="女",K25&gt;=35,K25&lt;=75,MOD(K25,2)=0),"子宮 "," ")</f>
        <v xml:space="preserve"> </v>
      </c>
      <c r="P25" s="46" t="str">
        <f>IF(AND(予約申込書!C128="女",K25&gt;=40,K25&lt;=49,MOD(K25,2)=0),"ﾏﾝﾓ2 "," ")</f>
        <v xml:space="preserve"> </v>
      </c>
      <c r="Q25" s="46" t="str">
        <f>IF(AND(予約申込書!C128="女",K25&gt;=50,K25&lt;=75,MOD(K25,2)=0),"ﾏﾝﾓ１ "," ")</f>
        <v xml:space="preserve"> </v>
      </c>
      <c r="S25" s="46">
        <f>DATEDIF(予約申込書!E128,$L$1,"Y")</f>
        <v>126</v>
      </c>
      <c r="U25" s="46" t="str">
        <f t="shared" si="3"/>
        <v xml:space="preserve">     </v>
      </c>
    </row>
    <row r="26" spans="1:21">
      <c r="A26" s="8" t="str">
        <f>IF(予約申込書!G130="","",予約申込書!G130)</f>
        <v/>
      </c>
      <c r="B26" s="8" t="str">
        <f>IF(予約申込書!G131="","",予約申込書!G131)</f>
        <v/>
      </c>
      <c r="C26" s="8" t="str">
        <f>IF(予約申込書!G132="","",予約申込書!G132)</f>
        <v/>
      </c>
      <c r="D26" s="49" t="str">
        <f>IF(予約申込書!G130="","",0)</f>
        <v/>
      </c>
      <c r="E26" s="8" t="str">
        <f>IF(予約申込書!E132="","",TEXT(予約申込書!E132,"yyyymmdd"))</f>
        <v/>
      </c>
      <c r="F26" s="8" t="str">
        <f>IF(出力様式!D151="","",TEXT(出力様式!D151,"yyyymmdd"))</f>
        <v/>
      </c>
      <c r="G26" s="46">
        <f t="shared" si="0"/>
        <v>1</v>
      </c>
      <c r="K26" s="46">
        <f t="shared" si="1"/>
        <v>126</v>
      </c>
      <c r="M26" s="46" t="str">
        <f t="shared" si="4"/>
        <v xml:space="preserve"> </v>
      </c>
      <c r="N26" s="46" t="str">
        <f>IF(AND(予約申込書!C132="女",K26&gt;=20,K26&lt;=35,MOD(K26,2)=0),"子宮単独 "," ")</f>
        <v xml:space="preserve"> </v>
      </c>
      <c r="O26" s="46" t="str">
        <f>IF(AND(予約申込書!C132="女",K26&gt;=35,K26&lt;=75,MOD(K26,2)=0),"子宮 "," ")</f>
        <v xml:space="preserve"> </v>
      </c>
      <c r="P26" s="46" t="str">
        <f>IF(AND(予約申込書!C132="女",K26&gt;=40,K26&lt;=49,MOD(K26,2)=0),"ﾏﾝﾓ2 "," ")</f>
        <v xml:space="preserve"> </v>
      </c>
      <c r="Q26" s="46" t="str">
        <f>IF(AND(予約申込書!C132="女",K26&gt;=50,K26&lt;=75,MOD(K26,2)=0),"ﾏﾝﾓ１ "," ")</f>
        <v xml:space="preserve"> </v>
      </c>
      <c r="S26" s="46">
        <f>DATEDIF(予約申込書!E132,$L$1,"Y")</f>
        <v>126</v>
      </c>
      <c r="U26" s="46" t="str">
        <f t="shared" si="3"/>
        <v xml:space="preserve">     </v>
      </c>
    </row>
    <row r="27" spans="1:21">
      <c r="A27" s="8" t="str">
        <f>IF(予約申込書!G134="","",予約申込書!G134)</f>
        <v/>
      </c>
      <c r="B27" s="8" t="str">
        <f>IF(予約申込書!G135="","",予約申込書!G135)</f>
        <v/>
      </c>
      <c r="C27" s="8" t="str">
        <f>IF(予約申込書!G136="","",予約申込書!G136)</f>
        <v/>
      </c>
      <c r="D27" s="49" t="str">
        <f>IF(予約申込書!G134="","",0)</f>
        <v/>
      </c>
      <c r="E27" s="8" t="str">
        <f>IF(予約申込書!E136="","",TEXT(予約申込書!E136,"yyyymmdd"))</f>
        <v/>
      </c>
      <c r="F27" s="8" t="str">
        <f>IF(出力様式!D155="","",TEXT(出力様式!D155,"yyyymmdd"))</f>
        <v/>
      </c>
      <c r="G27" s="46">
        <f t="shared" si="0"/>
        <v>1</v>
      </c>
      <c r="K27" s="46">
        <f t="shared" si="1"/>
        <v>126</v>
      </c>
      <c r="M27" s="46" t="str">
        <f t="shared" si="4"/>
        <v xml:space="preserve"> </v>
      </c>
      <c r="N27" s="46" t="str">
        <f>IF(AND(予約申込書!C136="女",K27&gt;=20,K27&lt;=35,MOD(K27,2)=0),"子宮単独 "," ")</f>
        <v xml:space="preserve"> </v>
      </c>
      <c r="O27" s="46" t="str">
        <f>IF(AND(予約申込書!C136="女",K27&gt;=35,K27&lt;=75,MOD(K27,2)=0),"子宮 "," ")</f>
        <v xml:space="preserve"> </v>
      </c>
      <c r="P27" s="46" t="str">
        <f>IF(AND(予約申込書!C136="女",K27&gt;=40,K27&lt;=49,MOD(K27,2)=0),"ﾏﾝﾓ2 "," ")</f>
        <v xml:space="preserve"> </v>
      </c>
      <c r="Q27" s="46" t="str">
        <f>IF(AND(予約申込書!C136="女",K27&gt;=50,K27&lt;=75,MOD(K27,2)=0),"ﾏﾝﾓ１ "," ")</f>
        <v xml:space="preserve"> </v>
      </c>
      <c r="S27" s="46">
        <f>DATEDIF(予約申込書!E136,$L$1,"Y")</f>
        <v>126</v>
      </c>
      <c r="U27" s="46" t="str">
        <f t="shared" si="3"/>
        <v xml:space="preserve">     </v>
      </c>
    </row>
    <row r="28" spans="1:21">
      <c r="A28" s="8" t="str">
        <f>IF(予約申込書!G138="","",予約申込書!G138)</f>
        <v/>
      </c>
      <c r="B28" s="8" t="str">
        <f>IF(予約申込書!G139="","",予約申込書!G139)</f>
        <v/>
      </c>
      <c r="C28" s="8" t="str">
        <f>IF(予約申込書!G140="","",予約申込書!G140)</f>
        <v/>
      </c>
      <c r="D28" s="49" t="str">
        <f>IF(予約申込書!G138="","",0)</f>
        <v/>
      </c>
      <c r="E28" s="8" t="str">
        <f>IF(予約申込書!E140="","",TEXT(予約申込書!E140,"yyyymmdd"))</f>
        <v/>
      </c>
      <c r="F28" s="8" t="str">
        <f>IF(出力様式!D159="","",TEXT(出力様式!D159,"yyyymmdd"))</f>
        <v/>
      </c>
      <c r="G28" s="46">
        <f t="shared" si="0"/>
        <v>1</v>
      </c>
      <c r="K28" s="46">
        <f t="shared" si="1"/>
        <v>126</v>
      </c>
      <c r="M28" s="46" t="str">
        <f t="shared" si="4"/>
        <v xml:space="preserve"> </v>
      </c>
      <c r="N28" s="46" t="str">
        <f>IF(AND(予約申込書!C140="女",K28&gt;=20,K28&lt;=35,MOD(K28,2)=0),"子宮単独 "," ")</f>
        <v xml:space="preserve"> </v>
      </c>
      <c r="O28" s="46" t="str">
        <f>IF(AND(予約申込書!C140="女",K28&gt;=35,K28&lt;=75,MOD(K28,2)=0),"子宮 "," ")</f>
        <v xml:space="preserve"> </v>
      </c>
      <c r="P28" s="46" t="str">
        <f>IF(AND(予約申込書!C140="女",K28&gt;=40,K28&lt;=49,MOD(K28,2)=0),"ﾏﾝﾓ2 "," ")</f>
        <v xml:space="preserve"> </v>
      </c>
      <c r="Q28" s="46" t="str">
        <f>IF(AND(予約申込書!C140="女",K28&gt;=50,K28&lt;=75,MOD(K28,2)=0),"ﾏﾝﾓ１ "," ")</f>
        <v xml:space="preserve"> </v>
      </c>
      <c r="S28" s="46">
        <f>DATEDIF(予約申込書!E140,$L$1,"Y")</f>
        <v>126</v>
      </c>
      <c r="U28" s="46" t="str">
        <f t="shared" si="3"/>
        <v xml:space="preserve">     </v>
      </c>
    </row>
    <row r="29" spans="1:21">
      <c r="A29" s="8" t="str">
        <f>IF(予約申込書!G142="","",予約申込書!G142)</f>
        <v/>
      </c>
      <c r="B29" s="8" t="str">
        <f>IF(予約申込書!G143="","",予約申込書!G143)</f>
        <v/>
      </c>
      <c r="C29" s="8" t="str">
        <f>IF(予約申込書!G144="","",予約申込書!G144)</f>
        <v/>
      </c>
      <c r="D29" s="49" t="str">
        <f>IF(予約申込書!G142="","",0)</f>
        <v/>
      </c>
      <c r="E29" s="8" t="str">
        <f>IF(予約申込書!E144="","",TEXT(予約申込書!E144,"yyyymmdd"))</f>
        <v/>
      </c>
      <c r="F29" s="8" t="str">
        <f>IF(出力様式!D163="","",TEXT(出力様式!D163,"yyyymmdd"))</f>
        <v/>
      </c>
      <c r="G29" s="46">
        <f t="shared" si="0"/>
        <v>1</v>
      </c>
      <c r="K29" s="46">
        <f t="shared" si="1"/>
        <v>126</v>
      </c>
      <c r="M29" s="46" t="str">
        <f t="shared" si="4"/>
        <v xml:space="preserve"> </v>
      </c>
      <c r="N29" s="46" t="str">
        <f>IF(AND(予約申込書!C144="女",K29&gt;=20,K29&lt;=35,MOD(K29,2)=0),"子宮単独 "," ")</f>
        <v xml:space="preserve"> </v>
      </c>
      <c r="O29" s="46" t="str">
        <f>IF(AND(予約申込書!C144="女",K29&gt;=35,K29&lt;=75,MOD(K29,2)=0),"子宮 "," ")</f>
        <v xml:space="preserve"> </v>
      </c>
      <c r="P29" s="46" t="str">
        <f>IF(AND(予約申込書!C144="女",K29&gt;=40,K29&lt;=49,MOD(K29,2)=0),"ﾏﾝﾓ2 "," ")</f>
        <v xml:space="preserve"> </v>
      </c>
      <c r="Q29" s="46" t="str">
        <f>IF(AND(予約申込書!C144="女",K29&gt;=50,K29&lt;=75,MOD(K29,2)=0),"ﾏﾝﾓ１ "," ")</f>
        <v xml:space="preserve"> </v>
      </c>
      <c r="S29" s="46">
        <f>DATEDIF(予約申込書!E144,$L$1,"Y")</f>
        <v>126</v>
      </c>
      <c r="U29" s="46" t="str">
        <f t="shared" si="3"/>
        <v xml:space="preserve">     </v>
      </c>
    </row>
    <row r="30" spans="1:21">
      <c r="A30" s="8" t="str">
        <f>IF(予約申込書!G146="","",予約申込書!G146)</f>
        <v/>
      </c>
      <c r="B30" s="8" t="str">
        <f>IF(予約申込書!G147="","",予約申込書!G147)</f>
        <v/>
      </c>
      <c r="C30" s="8" t="str">
        <f>IF(予約申込書!G148="","",予約申込書!G148)</f>
        <v/>
      </c>
      <c r="D30" s="49" t="str">
        <f>IF(予約申込書!G146="","",0)</f>
        <v/>
      </c>
      <c r="E30" s="8" t="str">
        <f>IF(予約申込書!E148="","",TEXT(予約申込書!E148,"yyyymmdd"))</f>
        <v/>
      </c>
      <c r="F30" s="8" t="str">
        <f>IF(出力様式!D170="","",TEXT(出力様式!D170,"yyyymmdd"))</f>
        <v/>
      </c>
      <c r="G30" s="46">
        <f t="shared" si="0"/>
        <v>1</v>
      </c>
      <c r="K30" s="46">
        <f t="shared" si="1"/>
        <v>126</v>
      </c>
      <c r="M30" s="46" t="str">
        <f t="shared" si="4"/>
        <v xml:space="preserve"> </v>
      </c>
      <c r="N30" s="46" t="str">
        <f>IF(AND(予約申込書!C148="女",K30&gt;=20,K30&lt;=35,MOD(K30,2)=0),"子宮単独 "," ")</f>
        <v xml:space="preserve"> </v>
      </c>
      <c r="O30" s="46" t="str">
        <f>IF(AND(予約申込書!C148="女",K30&gt;=35,K30&lt;=75,MOD(K30,2)=0),"子宮 "," ")</f>
        <v xml:space="preserve"> </v>
      </c>
      <c r="P30" s="46" t="str">
        <f>IF(AND(予約申込書!C148="女",K30&gt;=40,K30&lt;=49,MOD(K30,2)=0),"ﾏﾝﾓ2 "," ")</f>
        <v xml:space="preserve"> </v>
      </c>
      <c r="Q30" s="46" t="str">
        <f>IF(AND(予約申込書!C148="女",K30&gt;=50,K30&lt;=75,MOD(K30,2)=0),"ﾏﾝﾓ１ "," ")</f>
        <v xml:space="preserve"> </v>
      </c>
      <c r="S30" s="46">
        <f>DATEDIF(予約申込書!E148,$L$1,"Y")</f>
        <v>126</v>
      </c>
      <c r="U30" s="46" t="str">
        <f t="shared" si="3"/>
        <v xml:space="preserve">     </v>
      </c>
    </row>
    <row r="31" spans="1:21">
      <c r="A31" s="8" t="str">
        <f>IF(予約申込書!G150="","",予約申込書!G150)</f>
        <v/>
      </c>
      <c r="B31" s="8" t="str">
        <f>IF(予約申込書!G151="","",予約申込書!G151)</f>
        <v/>
      </c>
      <c r="C31" s="8" t="str">
        <f>IF(予約申込書!G152="","",予約申込書!G152)</f>
        <v/>
      </c>
      <c r="D31" s="49" t="str">
        <f>IF(予約申込書!G150="","",0)</f>
        <v/>
      </c>
      <c r="E31" s="8" t="str">
        <f>IF(予約申込書!E152="","",TEXT(予約申込書!E152,"yyyymmdd"))</f>
        <v/>
      </c>
      <c r="F31" s="8" t="str">
        <f>IF(出力様式!D174="","",TEXT(出力様式!D174,"yyyymmdd"))</f>
        <v/>
      </c>
      <c r="G31" s="46">
        <f t="shared" si="0"/>
        <v>1</v>
      </c>
      <c r="K31" s="46">
        <f t="shared" si="1"/>
        <v>126</v>
      </c>
      <c r="M31" s="46" t="str">
        <f t="shared" si="4"/>
        <v xml:space="preserve"> </v>
      </c>
      <c r="N31" s="46" t="str">
        <f>IF(AND(予約申込書!C152="女",K31&gt;=20,K31&lt;=35,MOD(K31,2)=0),"子宮単独 "," ")</f>
        <v xml:space="preserve"> </v>
      </c>
      <c r="O31" s="46" t="str">
        <f>IF(AND(予約申込書!C152="女",K31&gt;=35,K31&lt;=75,MOD(K31,2)=0),"子宮 "," ")</f>
        <v xml:space="preserve"> </v>
      </c>
      <c r="P31" s="46" t="str">
        <f>IF(AND(予約申込書!C152="女",K31&gt;=40,K31&lt;=49,MOD(K31,2)=0),"ﾏﾝﾓ2 "," ")</f>
        <v xml:space="preserve"> </v>
      </c>
      <c r="Q31" s="46" t="str">
        <f>IF(AND(予約申込書!C152="女",K31&gt;=50,K31&lt;=75,MOD(K31,2)=0),"ﾏﾝﾓ１ "," ")</f>
        <v xml:space="preserve"> </v>
      </c>
      <c r="S31" s="46">
        <f>DATEDIF(予約申込書!E152,$L$1,"Y")</f>
        <v>126</v>
      </c>
      <c r="U31" s="46" t="str">
        <f t="shared" si="3"/>
        <v xml:space="preserve">     </v>
      </c>
    </row>
    <row r="32" spans="1:21">
      <c r="A32" s="8" t="str">
        <f>IF(予約申込書!G154="","",予約申込書!G154)</f>
        <v/>
      </c>
      <c r="B32" s="8" t="str">
        <f>IF(予約申込書!G155="","",予約申込書!G155)</f>
        <v/>
      </c>
      <c r="C32" s="8" t="str">
        <f>IF(予約申込書!G156="","",予約申込書!G156)</f>
        <v/>
      </c>
      <c r="D32" s="49" t="str">
        <f>IF(予約申込書!G154="","",0)</f>
        <v/>
      </c>
      <c r="E32" s="8" t="str">
        <f>IF(予約申込書!E156="","",TEXT(予約申込書!E156,"yyyymmdd"))</f>
        <v/>
      </c>
      <c r="F32" s="8" t="str">
        <f>IF(出力様式!D178="","",TEXT(出力様式!D178,"yyyymmdd"))</f>
        <v/>
      </c>
      <c r="G32" s="46">
        <f t="shared" si="0"/>
        <v>1</v>
      </c>
      <c r="K32" s="46">
        <f t="shared" si="1"/>
        <v>126</v>
      </c>
      <c r="M32" s="46" t="str">
        <f t="shared" si="4"/>
        <v xml:space="preserve"> </v>
      </c>
      <c r="N32" s="46" t="str">
        <f>IF(AND(予約申込書!C156="女",K32&gt;=20,K32&lt;=35,MOD(K32,2)=0),"子宮単独 "," ")</f>
        <v xml:space="preserve"> </v>
      </c>
      <c r="O32" s="46" t="str">
        <f>IF(AND(予約申込書!C156="女",K32&gt;=35,K32&lt;=75,MOD(K32,2)=0),"子宮 "," ")</f>
        <v xml:space="preserve"> </v>
      </c>
      <c r="P32" s="46" t="str">
        <f>IF(AND(予約申込書!C156="女",K32&gt;=40,K32&lt;=49,MOD(K32,2)=0),"ﾏﾝﾓ2 "," ")</f>
        <v xml:space="preserve"> </v>
      </c>
      <c r="Q32" s="46" t="str">
        <f>IF(AND(予約申込書!C156="女",K32&gt;=50,K32&lt;=75,MOD(K32,2)=0),"ﾏﾝﾓ１ "," ")</f>
        <v xml:space="preserve"> </v>
      </c>
      <c r="S32" s="46">
        <f>DATEDIF(予約申込書!E156,$L$1,"Y")</f>
        <v>126</v>
      </c>
      <c r="U32" s="46" t="str">
        <f t="shared" si="3"/>
        <v xml:space="preserve">     </v>
      </c>
    </row>
    <row r="33" spans="1:21">
      <c r="A33" s="8" t="str">
        <f>IF(予約申込書!G158="","",予約申込書!G158)</f>
        <v/>
      </c>
      <c r="B33" s="8" t="str">
        <f>IF(予約申込書!G159="","",予約申込書!G159)</f>
        <v/>
      </c>
      <c r="C33" s="8" t="str">
        <f>IF(予約申込書!G160="","",予約申込書!G160)</f>
        <v/>
      </c>
      <c r="D33" s="49" t="str">
        <f>IF(予約申込書!G158="","",0)</f>
        <v/>
      </c>
      <c r="E33" s="8" t="str">
        <f>IF(予約申込書!E160="","",TEXT(予約申込書!E160,"yyyymmdd"))</f>
        <v/>
      </c>
      <c r="F33" s="8" t="str">
        <f>IF(出力様式!D182="","",TEXT(出力様式!D182,"yyyymmdd"))</f>
        <v/>
      </c>
      <c r="G33" s="46">
        <f t="shared" si="0"/>
        <v>1</v>
      </c>
      <c r="K33" s="46">
        <f t="shared" si="1"/>
        <v>126</v>
      </c>
      <c r="M33" s="46" t="str">
        <f t="shared" si="4"/>
        <v xml:space="preserve"> </v>
      </c>
      <c r="N33" s="46" t="str">
        <f>IF(AND(予約申込書!C160="女",K33&gt;=20,K33&lt;=35,MOD(K33,2)=0),"子宮単独 "," ")</f>
        <v xml:space="preserve"> </v>
      </c>
      <c r="O33" s="46" t="str">
        <f>IF(AND(予約申込書!C160="女",K33&gt;=35,K33&lt;=75,MOD(K33,2)=0),"子宮 "," ")</f>
        <v xml:space="preserve"> </v>
      </c>
      <c r="P33" s="46" t="str">
        <f>IF(AND(予約申込書!C160="女",K33&gt;=40,K33&lt;=49,MOD(K33,2)=0),"ﾏﾝﾓ2 "," ")</f>
        <v xml:space="preserve"> </v>
      </c>
      <c r="Q33" s="46" t="str">
        <f>IF(AND(予約申込書!C160="女",K33&gt;=50,K33&lt;=75,MOD(K33,2)=0),"ﾏﾝﾓ１ "," ")</f>
        <v xml:space="preserve"> </v>
      </c>
      <c r="S33" s="46">
        <f>DATEDIF(予約申込書!E160,$L$1,"Y")</f>
        <v>126</v>
      </c>
      <c r="U33" s="46" t="str">
        <f t="shared" si="3"/>
        <v xml:space="preserve">     </v>
      </c>
    </row>
    <row r="34" spans="1:21">
      <c r="A34" s="8" t="str">
        <f>IF(予約申込書!G162="","",予約申込書!G162)</f>
        <v/>
      </c>
      <c r="B34" s="8" t="str">
        <f>IF(予約申込書!G163="","",予約申込書!G163)</f>
        <v/>
      </c>
      <c r="C34" s="8" t="str">
        <f>IF(予約申込書!G164="","",予約申込書!G164)</f>
        <v/>
      </c>
      <c r="D34" s="49" t="str">
        <f>IF(予約申込書!G162="","",0)</f>
        <v/>
      </c>
      <c r="E34" s="8" t="str">
        <f>IF(予約申込書!E164="","",TEXT(予約申込書!E164,"yyyymmdd"))</f>
        <v/>
      </c>
      <c r="F34" s="8" t="str">
        <f>IF(出力様式!D186="","",TEXT(出力様式!D186,"yyyymmdd"))</f>
        <v/>
      </c>
      <c r="G34" s="46">
        <f t="shared" si="0"/>
        <v>1</v>
      </c>
      <c r="K34" s="46">
        <f t="shared" si="1"/>
        <v>126</v>
      </c>
      <c r="M34" s="46" t="str">
        <f t="shared" si="4"/>
        <v xml:space="preserve"> </v>
      </c>
      <c r="N34" s="46" t="str">
        <f>IF(AND(予約申込書!C164="女",K34&gt;=20,K34&lt;=35,MOD(K34,2)=0),"子宮単独 "," ")</f>
        <v xml:space="preserve"> </v>
      </c>
      <c r="O34" s="46" t="str">
        <f>IF(AND(予約申込書!C164="女",K34&gt;=35,K34&lt;=75,MOD(K34,2)=0),"子宮 "," ")</f>
        <v xml:space="preserve"> </v>
      </c>
      <c r="P34" s="46" t="str">
        <f>IF(AND(予約申込書!C164="女",K34&gt;=40,K34&lt;=49,MOD(K34,2)=0),"ﾏﾝﾓ2 "," ")</f>
        <v xml:space="preserve"> </v>
      </c>
      <c r="Q34" s="46" t="str">
        <f>IF(AND(予約申込書!C164="女",K34&gt;=50,K34&lt;=75,MOD(K34,2)=0),"ﾏﾝﾓ１ "," ")</f>
        <v xml:space="preserve"> </v>
      </c>
      <c r="S34" s="46">
        <f>DATEDIF(予約申込書!E164,$L$1,"Y")</f>
        <v>126</v>
      </c>
      <c r="U34" s="46" t="str">
        <f t="shared" si="3"/>
        <v xml:space="preserve">     </v>
      </c>
    </row>
    <row r="35" spans="1:21">
      <c r="A35" s="8" t="str">
        <f>IF(予約申込書!G166="","",予約申込書!G166)</f>
        <v/>
      </c>
      <c r="B35" s="8" t="str">
        <f>IF(予約申込書!G167="","",予約申込書!G167)</f>
        <v/>
      </c>
      <c r="C35" s="8" t="str">
        <f>IF(予約申込書!G168="","",予約申込書!G168)</f>
        <v/>
      </c>
      <c r="D35" s="49" t="str">
        <f>IF(予約申込書!G166="","",0)</f>
        <v/>
      </c>
      <c r="E35" s="8" t="str">
        <f>IF(予約申込書!E168="","",TEXT(予約申込書!E168,"yyyymmdd"))</f>
        <v/>
      </c>
      <c r="F35" s="8" t="str">
        <f>IF(出力様式!D193="","",TEXT(出力様式!D193,"yyyymmdd"))</f>
        <v/>
      </c>
      <c r="G35" s="46">
        <f t="shared" si="0"/>
        <v>1</v>
      </c>
      <c r="K35" s="46">
        <f t="shared" si="1"/>
        <v>126</v>
      </c>
      <c r="M35" s="46" t="str">
        <f t="shared" si="4"/>
        <v xml:space="preserve"> </v>
      </c>
      <c r="N35" s="46" t="str">
        <f>IF(AND(予約申込書!C168="女",K35&gt;=20,K35&lt;=35,MOD(K35,2)=0),"子宮単独 "," ")</f>
        <v xml:space="preserve"> </v>
      </c>
      <c r="O35" s="46" t="str">
        <f>IF(AND(予約申込書!C168="女",K35&gt;=35,K35&lt;=75,MOD(K35,2)=0),"子宮 "," ")</f>
        <v xml:space="preserve"> </v>
      </c>
      <c r="P35" s="46" t="str">
        <f>IF(AND(予約申込書!C168="女",K35&gt;=40,K35&lt;=49,MOD(K35,2)=0),"ﾏﾝﾓ2 "," ")</f>
        <v xml:space="preserve"> </v>
      </c>
      <c r="Q35" s="46" t="str">
        <f>IF(AND(予約申込書!C168="女",K35&gt;=50,K35&lt;=75,MOD(K35,2)=0),"ﾏﾝﾓ１ "," ")</f>
        <v xml:space="preserve"> </v>
      </c>
      <c r="S35" s="46">
        <f>DATEDIF(予約申込書!E168,$L$1,"Y")</f>
        <v>126</v>
      </c>
      <c r="U35" s="46" t="str">
        <f t="shared" si="3"/>
        <v xml:space="preserve">     </v>
      </c>
    </row>
    <row r="36" spans="1:21">
      <c r="A36" s="8" t="str">
        <f>IF(予約申込書!G170="","",予約申込書!G170)</f>
        <v/>
      </c>
      <c r="B36" s="8" t="str">
        <f>IF(予約申込書!G171="","",予約申込書!G171)</f>
        <v/>
      </c>
      <c r="C36" s="8" t="str">
        <f>IF(予約申込書!G172="","",予約申込書!G172)</f>
        <v/>
      </c>
      <c r="D36" s="49" t="str">
        <f>IF(予約申込書!G170="","",0)</f>
        <v/>
      </c>
      <c r="E36" s="8" t="str">
        <f>IF(予約申込書!E172="","",TEXT(予約申込書!E172,"yyyymmdd"))</f>
        <v/>
      </c>
      <c r="F36" s="8" t="str">
        <f>IF(出力様式!D197="","",TEXT(出力様式!D197,"yyyymmdd"))</f>
        <v/>
      </c>
      <c r="G36" s="46">
        <f t="shared" si="0"/>
        <v>1</v>
      </c>
      <c r="K36" s="46">
        <f t="shared" si="1"/>
        <v>126</v>
      </c>
      <c r="M36" s="46" t="str">
        <f t="shared" si="4"/>
        <v xml:space="preserve"> </v>
      </c>
      <c r="N36" s="46" t="str">
        <f>IF(AND(予約申込書!C172="女",K36&gt;=20,K36&lt;=35,MOD(K36,2)=0),"子宮単独 "," ")</f>
        <v xml:space="preserve"> </v>
      </c>
      <c r="O36" s="46" t="str">
        <f>IF(AND(予約申込書!C172="女",K36&gt;=35,K36&lt;=75,MOD(K36,2)=0),"子宮 "," ")</f>
        <v xml:space="preserve"> </v>
      </c>
      <c r="P36" s="46" t="str">
        <f>IF(AND(予約申込書!C172="女",K36&gt;=40,K36&lt;=49,MOD(K36,2)=0),"ﾏﾝﾓ2 "," ")</f>
        <v xml:space="preserve"> </v>
      </c>
      <c r="Q36" s="46" t="str">
        <f>IF(AND(予約申込書!C172="女",K36&gt;=50,K36&lt;=75,MOD(K36,2)=0),"ﾏﾝﾓ１ "," ")</f>
        <v xml:space="preserve"> </v>
      </c>
      <c r="S36" s="46">
        <f>DATEDIF(予約申込書!E172,$L$1,"Y")</f>
        <v>126</v>
      </c>
      <c r="U36" s="46" t="str">
        <f t="shared" si="3"/>
        <v xml:space="preserve">     </v>
      </c>
    </row>
    <row r="37" spans="1:21">
      <c r="A37" s="8" t="str">
        <f>IF(予約申込書!G174="","",予約申込書!G174)</f>
        <v/>
      </c>
      <c r="B37" s="8" t="str">
        <f>IF(予約申込書!G175="","",予約申込書!G175)</f>
        <v/>
      </c>
      <c r="C37" s="8" t="str">
        <f>IF(予約申込書!G176="","",予約申込書!G176)</f>
        <v/>
      </c>
      <c r="D37" s="49" t="str">
        <f>IF(予約申込書!G174="","",0)</f>
        <v/>
      </c>
      <c r="E37" s="8" t="str">
        <f>IF(予約申込書!E176="","",TEXT(予約申込書!E176,"yyyymmdd"))</f>
        <v/>
      </c>
      <c r="F37" s="8" t="str">
        <f>IF(出力様式!D201="","",TEXT(出力様式!D201,"yyyymmdd"))</f>
        <v/>
      </c>
      <c r="G37" s="46">
        <f t="shared" si="0"/>
        <v>1</v>
      </c>
      <c r="K37" s="46">
        <f t="shared" si="1"/>
        <v>126</v>
      </c>
      <c r="M37" s="46" t="str">
        <f t="shared" si="4"/>
        <v xml:space="preserve"> </v>
      </c>
      <c r="N37" s="46" t="str">
        <f>IF(AND(予約申込書!C176="女",K37&gt;=20,K37&lt;=35,MOD(K37,2)=0),"子宮単独 "," ")</f>
        <v xml:space="preserve"> </v>
      </c>
      <c r="O37" s="46" t="str">
        <f>IF(AND(予約申込書!C176="女",K37&gt;=35,K37&lt;=75,MOD(K37,2)=0),"子宮 "," ")</f>
        <v xml:space="preserve"> </v>
      </c>
      <c r="P37" s="46" t="str">
        <f>IF(AND(予約申込書!C176="女",K37&gt;=40,K37&lt;=49,MOD(K37,2)=0),"ﾏﾝﾓ2 "," ")</f>
        <v xml:space="preserve"> </v>
      </c>
      <c r="Q37" s="46" t="str">
        <f>IF(AND(予約申込書!C176="女",K37&gt;=50,K37&lt;=75,MOD(K37,2)=0),"ﾏﾝﾓ１ "," ")</f>
        <v xml:space="preserve"> </v>
      </c>
      <c r="S37" s="46">
        <f>DATEDIF(予約申込書!E176,$L$1,"Y")</f>
        <v>126</v>
      </c>
      <c r="U37" s="46" t="str">
        <f t="shared" si="3"/>
        <v xml:space="preserve">     </v>
      </c>
    </row>
    <row r="38" spans="1:21">
      <c r="A38" s="8" t="str">
        <f>IF(予約申込書!G178="","",予約申込書!G178)</f>
        <v/>
      </c>
      <c r="B38" s="8" t="str">
        <f>IF(予約申込書!G179="","",予約申込書!G179)</f>
        <v/>
      </c>
      <c r="C38" s="8" t="str">
        <f>IF(予約申込書!G180="","",予約申込書!G180)</f>
        <v/>
      </c>
      <c r="D38" s="49" t="str">
        <f>IF(予約申込書!G178="","",0)</f>
        <v/>
      </c>
      <c r="E38" s="8" t="str">
        <f>IF(予約申込書!E180="","",TEXT(予約申込書!E180,"yyyymmdd"))</f>
        <v/>
      </c>
      <c r="F38" s="8" t="str">
        <f>IF(出力様式!D205="","",TEXT(出力様式!D205,"yyyymmdd"))</f>
        <v/>
      </c>
      <c r="G38" s="46">
        <f t="shared" si="0"/>
        <v>1</v>
      </c>
      <c r="K38" s="46">
        <f t="shared" si="1"/>
        <v>126</v>
      </c>
      <c r="M38" s="46" t="str">
        <f t="shared" si="4"/>
        <v xml:space="preserve"> </v>
      </c>
      <c r="N38" s="46" t="str">
        <f>IF(AND(予約申込書!C180="女",K38&gt;=20,K38&lt;=35,MOD(K38,2)=0),"子宮単独 "," ")</f>
        <v xml:space="preserve"> </v>
      </c>
      <c r="O38" s="46" t="str">
        <f>IF(AND(予約申込書!C180="女",K38&gt;=35,K38&lt;=75,MOD(K38,2)=0),"子宮 "," ")</f>
        <v xml:space="preserve"> </v>
      </c>
      <c r="P38" s="46" t="str">
        <f>IF(AND(予約申込書!C180="女",K38&gt;=40,K38&lt;=49,MOD(K38,2)=0),"ﾏﾝﾓ2 "," ")</f>
        <v xml:space="preserve"> </v>
      </c>
      <c r="Q38" s="46" t="str">
        <f>IF(AND(予約申込書!C180="女",K38&gt;=50,K38&lt;=75,MOD(K38,2)=0),"ﾏﾝﾓ１ "," ")</f>
        <v xml:space="preserve"> </v>
      </c>
      <c r="S38" s="46">
        <f>DATEDIF(予約申込書!E180,$L$1,"Y")</f>
        <v>126</v>
      </c>
      <c r="U38" s="46" t="str">
        <f t="shared" si="3"/>
        <v xml:space="preserve">     </v>
      </c>
    </row>
    <row r="39" spans="1:21">
      <c r="A39" s="8" t="str">
        <f>IF(予約申込書!G182="","",予約申込書!G182)</f>
        <v/>
      </c>
      <c r="B39" s="8" t="str">
        <f>IF(予約申込書!G183="","",予約申込書!G183)</f>
        <v/>
      </c>
      <c r="C39" s="8" t="str">
        <f>IF(予約申込書!G184="","",予約申込書!G184)</f>
        <v/>
      </c>
      <c r="D39" s="49" t="str">
        <f>IF(予約申込書!G182="","",0)</f>
        <v/>
      </c>
      <c r="E39" s="8" t="str">
        <f>IF(予約申込書!E184="","",TEXT(予約申込書!E184,"yyyymmdd"))</f>
        <v/>
      </c>
      <c r="F39" s="8" t="str">
        <f>IF(出力様式!D209="","",TEXT(出力様式!D209,"yyyymmdd"))</f>
        <v/>
      </c>
      <c r="G39" s="46">
        <f t="shared" si="0"/>
        <v>1</v>
      </c>
      <c r="K39" s="46">
        <f t="shared" si="1"/>
        <v>126</v>
      </c>
      <c r="M39" s="46" t="str">
        <f t="shared" si="4"/>
        <v xml:space="preserve"> </v>
      </c>
      <c r="N39" s="46" t="str">
        <f>IF(AND(予約申込書!C184="女",K39&gt;=20,K39&lt;=35,MOD(K39,2)=0),"子宮単独 "," ")</f>
        <v xml:space="preserve"> </v>
      </c>
      <c r="O39" s="46" t="str">
        <f>IF(AND(予約申込書!C184="女",K39&gt;=35,K39&lt;=75,MOD(K39,2)=0),"子宮 "," ")</f>
        <v xml:space="preserve"> </v>
      </c>
      <c r="P39" s="46" t="str">
        <f>IF(AND(予約申込書!C184="女",K39&gt;=40,K39&lt;=49,MOD(K39,2)=0),"ﾏﾝﾓ2 "," ")</f>
        <v xml:space="preserve"> </v>
      </c>
      <c r="Q39" s="46" t="str">
        <f>IF(AND(予約申込書!C184="女",K39&gt;=50,K39&lt;=75,MOD(K39,2)=0),"ﾏﾝﾓ１ "," ")</f>
        <v xml:space="preserve"> </v>
      </c>
      <c r="S39" s="46">
        <f>DATEDIF(予約申込書!E184,$L$1,"Y")</f>
        <v>126</v>
      </c>
      <c r="U39" s="46" t="str">
        <f t="shared" si="3"/>
        <v xml:space="preserve">     </v>
      </c>
    </row>
    <row r="40" spans="1:21">
      <c r="A40" s="8" t="str">
        <f>IF(予約申込書!G186="","",予約申込書!G186)</f>
        <v/>
      </c>
      <c r="B40" s="8" t="str">
        <f>IF(予約申込書!G187="","",予約申込書!G187)</f>
        <v/>
      </c>
      <c r="C40" s="8" t="str">
        <f>IF(予約申込書!G188="","",予約申込書!G188)</f>
        <v/>
      </c>
      <c r="D40" s="49" t="str">
        <f>IF(予約申込書!G186="","",0)</f>
        <v/>
      </c>
      <c r="E40" s="8" t="str">
        <f>IF(予約申込書!E188="","",TEXT(予約申込書!E188,"yyyymmdd"))</f>
        <v/>
      </c>
      <c r="F40" s="8" t="str">
        <f>IF(出力様式!D216="","",TEXT(出力様式!D216,"yyyymmdd"))</f>
        <v/>
      </c>
      <c r="G40" s="46">
        <f t="shared" si="0"/>
        <v>1</v>
      </c>
      <c r="K40" s="46">
        <f t="shared" si="1"/>
        <v>126</v>
      </c>
      <c r="M40" s="46" t="str">
        <f t="shared" si="4"/>
        <v xml:space="preserve"> </v>
      </c>
      <c r="N40" s="46" t="str">
        <f>IF(AND(予約申込書!C188="女",K40&gt;=20,K40&lt;=35,MOD(K40,2)=0),"子宮単独 "," ")</f>
        <v xml:space="preserve"> </v>
      </c>
      <c r="O40" s="46" t="str">
        <f>IF(AND(予約申込書!C188="女",K40&gt;=35,K40&lt;=75,MOD(K40,2)=0),"子宮 "," ")</f>
        <v xml:space="preserve"> </v>
      </c>
      <c r="P40" s="46" t="str">
        <f>IF(AND(予約申込書!C188="女",K40&gt;=40,K40&lt;=49,MOD(K40,2)=0),"ﾏﾝﾓ2 "," ")</f>
        <v xml:space="preserve"> </v>
      </c>
      <c r="Q40" s="46" t="str">
        <f>IF(AND(予約申込書!C188="女",K40&gt;=50,K40&lt;=75,MOD(K40,2)=0),"ﾏﾝﾓ１ "," ")</f>
        <v xml:space="preserve"> </v>
      </c>
      <c r="S40" s="46">
        <f>DATEDIF(予約申込書!E188,$L$1,"Y")</f>
        <v>126</v>
      </c>
      <c r="U40" s="46" t="str">
        <f t="shared" si="3"/>
        <v xml:space="preserve">     </v>
      </c>
    </row>
    <row r="41" spans="1:21">
      <c r="A41" s="8" t="str">
        <f>IF(予約申込書!G190="","",予約申込書!G190)</f>
        <v/>
      </c>
      <c r="B41" s="8" t="str">
        <f>IF(予約申込書!G191="","",予約申込書!G191)</f>
        <v/>
      </c>
      <c r="C41" s="8" t="str">
        <f>IF(予約申込書!G192="","",予約申込書!G192)</f>
        <v/>
      </c>
      <c r="D41" s="49" t="str">
        <f>IF(予約申込書!G190="","",0)</f>
        <v/>
      </c>
      <c r="E41" s="8" t="str">
        <f>IF(予約申込書!E192="","",TEXT(予約申込書!E192,"yyyymmdd"))</f>
        <v/>
      </c>
      <c r="F41" s="8" t="str">
        <f>IF(出力様式!D220="","",TEXT(出力様式!D220,"yyyymmdd"))</f>
        <v/>
      </c>
      <c r="G41" s="46">
        <f t="shared" si="0"/>
        <v>1</v>
      </c>
      <c r="K41" s="46">
        <f t="shared" si="1"/>
        <v>126</v>
      </c>
      <c r="M41" s="46" t="str">
        <f t="shared" si="4"/>
        <v xml:space="preserve"> </v>
      </c>
      <c r="N41" s="46" t="str">
        <f>IF(AND(予約申込書!C192="女",K41&gt;=20,K41&lt;=35,MOD(K41,2)=0),"子宮単独 "," ")</f>
        <v xml:space="preserve"> </v>
      </c>
      <c r="O41" s="46" t="str">
        <f>IF(AND(予約申込書!C192="女",K41&gt;=35,K41&lt;=75,MOD(K41,2)=0),"子宮 "," ")</f>
        <v xml:space="preserve"> </v>
      </c>
      <c r="P41" s="46" t="str">
        <f>IF(AND(予約申込書!C192="女",K41&gt;=40,K41&lt;=49,MOD(K41,2)=0),"ﾏﾝﾓ2 "," ")</f>
        <v xml:space="preserve"> </v>
      </c>
      <c r="Q41" s="46" t="str">
        <f>IF(AND(予約申込書!C192="女",K41&gt;=50,K41&lt;=75,MOD(K41,2)=0),"ﾏﾝﾓ１ "," ")</f>
        <v xml:space="preserve"> </v>
      </c>
      <c r="S41" s="46">
        <f>DATEDIF(予約申込書!E192,$L$1,"Y")</f>
        <v>126</v>
      </c>
      <c r="U41" s="46" t="str">
        <f t="shared" si="3"/>
        <v xml:space="preserve">     </v>
      </c>
    </row>
  </sheetData>
  <phoneticPr fontId="23"/>
  <pageMargins left="0.25" right="0.25" top="0.2" bottom="0.2" header="0.3" footer="0.3"/>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予約申込書</vt:lpstr>
      <vt:lpstr>使い方</vt:lpstr>
      <vt:lpstr>出力様式</vt:lpstr>
      <vt:lpstr>受診資格一括確認</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1601-01-01T00:00:00Z</cp:lastPrinted>
  <dcterms:created xsi:type="dcterms:W3CDTF">2006-09-13T11:12:02Z</dcterms:created>
  <dcterms:modified xsi:type="dcterms:W3CDTF">2025-02-14T02:43:44Z</dcterms:modified>
</cp:coreProperties>
</file>